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8060" windowHeight="7050"/>
  </bookViews>
  <sheets>
    <sheet name="EJECUCION ABRIL 2017" sheetId="2" r:id="rId1"/>
  </sheets>
  <calcPr calcId="145621"/>
</workbook>
</file>

<file path=xl/calcChain.xml><?xml version="1.0" encoding="utf-8"?>
<calcChain xmlns="http://schemas.openxmlformats.org/spreadsheetml/2006/main">
  <c r="N22" i="2" l="1"/>
  <c r="O22" i="2"/>
  <c r="P22" i="2"/>
  <c r="P17" i="2"/>
  <c r="O17" i="2"/>
  <c r="N17" i="2"/>
  <c r="P14" i="2"/>
  <c r="O14" i="2"/>
  <c r="N14" i="2"/>
  <c r="P28" i="2" l="1"/>
  <c r="P27" i="2"/>
  <c r="P26" i="2"/>
  <c r="P25" i="2"/>
  <c r="P24" i="2"/>
  <c r="P23" i="2"/>
  <c r="P21" i="2"/>
  <c r="P20" i="2"/>
  <c r="P19" i="2"/>
  <c r="P18" i="2"/>
  <c r="P16" i="2"/>
  <c r="P15" i="2"/>
  <c r="P13" i="2"/>
  <c r="P12" i="2"/>
  <c r="P11" i="2"/>
  <c r="P10" i="2"/>
  <c r="P9" i="2"/>
  <c r="P8" i="2"/>
  <c r="O28" i="2"/>
  <c r="O27" i="2"/>
  <c r="O26" i="2"/>
  <c r="O25" i="2"/>
  <c r="O24" i="2"/>
  <c r="O23" i="2"/>
  <c r="O21" i="2"/>
  <c r="O20" i="2"/>
  <c r="O19" i="2"/>
  <c r="O18" i="2"/>
  <c r="O16" i="2"/>
  <c r="O15" i="2"/>
  <c r="O13" i="2"/>
  <c r="O12" i="2"/>
  <c r="O11" i="2"/>
  <c r="O10" i="2"/>
  <c r="O9" i="2"/>
  <c r="O8" i="2"/>
  <c r="N24" i="2"/>
  <c r="N25" i="2"/>
  <c r="N26" i="2"/>
  <c r="N27" i="2"/>
  <c r="N28" i="2"/>
  <c r="N19" i="2"/>
  <c r="N20" i="2"/>
  <c r="N21" i="2"/>
  <c r="N16" i="2"/>
  <c r="N9" i="2"/>
  <c r="N10" i="2"/>
  <c r="N11" i="2"/>
  <c r="N12" i="2"/>
  <c r="N13" i="2"/>
  <c r="N23" i="2"/>
  <c r="N18" i="2"/>
  <c r="N15" i="2"/>
  <c r="N8" i="2"/>
  <c r="M29" i="2"/>
  <c r="P29" i="2" s="1"/>
  <c r="L29" i="2"/>
  <c r="O29" i="2" s="1"/>
  <c r="K29" i="2"/>
  <c r="J29" i="2"/>
  <c r="I29" i="2"/>
  <c r="H29" i="2"/>
  <c r="N29" i="2" l="1"/>
  <c r="H22" i="2"/>
  <c r="M17" i="2"/>
  <c r="L17" i="2"/>
  <c r="K17" i="2"/>
  <c r="J17" i="2"/>
  <c r="I17" i="2"/>
  <c r="H17" i="2"/>
  <c r="M14" i="2"/>
  <c r="L14" i="2"/>
  <c r="K14" i="2"/>
  <c r="J14" i="2"/>
  <c r="I14" i="2"/>
  <c r="H14" i="2"/>
  <c r="H30" i="2" l="1"/>
  <c r="J22" i="2"/>
  <c r="J30" i="2" l="1"/>
  <c r="I22" i="2" l="1"/>
  <c r="I30" i="2" l="1"/>
  <c r="M22" i="2"/>
  <c r="K22" i="2"/>
  <c r="L22" i="2"/>
  <c r="K30" i="2" l="1"/>
  <c r="N30" i="2" s="1"/>
  <c r="M30" i="2" l="1"/>
  <c r="P30" i="2" s="1"/>
  <c r="L30" i="2"/>
  <c r="O30" i="2" s="1"/>
</calcChain>
</file>

<file path=xl/sharedStrings.xml><?xml version="1.0" encoding="utf-8"?>
<sst xmlns="http://schemas.openxmlformats.org/spreadsheetml/2006/main" count="62" uniqueCount="45">
  <si>
    <t>CTA</t>
  </si>
  <si>
    <t>SUB
CTA</t>
  </si>
  <si>
    <t>OBJ</t>
  </si>
  <si>
    <t>ORD</t>
  </si>
  <si>
    <t>DESCRIPCION</t>
  </si>
  <si>
    <t>APR. VIGENTE</t>
  </si>
  <si>
    <t>COMPROMISO</t>
  </si>
  <si>
    <t>OBLIGACION</t>
  </si>
  <si>
    <t>PAGOS</t>
  </si>
  <si>
    <t>SUELDOS DE PERSONAL DE NOMINA</t>
  </si>
  <si>
    <t>PRIMA TECNICA</t>
  </si>
  <si>
    <t>OTROS</t>
  </si>
  <si>
    <t>HORAS EXTRAS, DIAS FESTIVOS E INDEMNIZACION POR VACACIONES</t>
  </si>
  <si>
    <t>SERVICIOS PERSONALES INDIRECTOS</t>
  </si>
  <si>
    <t>CONTRIBUCIONES INHERENTES A LA NOMINA SECTOR PRIVADO Y PUBLICO</t>
  </si>
  <si>
    <t>IMPUESTOS Y MULTAS</t>
  </si>
  <si>
    <t>ADQUISICION DE BIENES Y SERVICIOS</t>
  </si>
  <si>
    <t>CENTRO INTERNACIONAL DE FISICA (DECRETO 267 DE 1984)</t>
  </si>
  <si>
    <t>CENTRO INTERNACIONAL DE INVESTIGACIONES MEDICAS. CIDEIM (DECRETO 0578 DE 1990)</t>
  </si>
  <si>
    <t>CUOTA DE AUDITAJE CONTRANAL</t>
  </si>
  <si>
    <t>SENTENCIAS Y CONCILIACIONES</t>
  </si>
  <si>
    <t>APOYO FORTALECIMIENTO DE LA TRANSFERENCIA INTERNACIONAL DE CONOCIMIENTO A LOS ACTORES DEL SNCTI NIVEL NACIONAL</t>
  </si>
  <si>
    <t>CAPACITACION DE RECURSOS HUMANOS PARA LA INVESTIGACION.</t>
  </si>
  <si>
    <t>ADMINISTRACION SISTEMA NACIONAL DE CIENCIA Y TECNOLOGIA</t>
  </si>
  <si>
    <t>IMPLANTACION Y DESARROLLO DEL SISTEMA DE INFORMACION NACIONAL Y TERRITORIAL.SNCT.</t>
  </si>
  <si>
    <t>APORTES AL FONDO DE INVESTIGACION EN SALUD,ARTICULO 42,LITERAL B, LEY 643 DE 2001</t>
  </si>
  <si>
    <t>DEPARTAMENTO ADMINISTRATIVO DE CIENCIA, TECNOLOGIA E INNOVACION-COLCIENCIA</t>
  </si>
  <si>
    <t>SECCION: 390101</t>
  </si>
  <si>
    <t>CIFRAS EN PESOS</t>
  </si>
  <si>
    <t>RECURSO</t>
  </si>
  <si>
    <t>%EJEC/COMP.</t>
  </si>
  <si>
    <t>%EJEC/OBLI</t>
  </si>
  <si>
    <t>%EJEC./PAGOS</t>
  </si>
  <si>
    <t>SUBTOTAL DEL 1 GASTOS DE PERSONAL</t>
  </si>
  <si>
    <t>SUBTOTAL DEL 2 GASTOS GENERALES</t>
  </si>
  <si>
    <t>SUBTOTAL DEL 2 TRANSFERENCIA</t>
  </si>
  <si>
    <t>TOTAL DE INVERSION</t>
  </si>
  <si>
    <t>TOTAL FUNCIONAMIENTO, TRASNFERENCIAS E INVERSION</t>
  </si>
  <si>
    <t>APR. BLOQUEADA</t>
  </si>
  <si>
    <t>CDP</t>
  </si>
  <si>
    <t>VIGENCIA 2017</t>
  </si>
  <si>
    <t>SIT.</t>
  </si>
  <si>
    <t>CSF</t>
  </si>
  <si>
    <t>SSF</t>
  </si>
  <si>
    <t>EJECUCION ACUMULADA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</si>
</sst>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[$-1240A]&quot;$&quot;\ #,##0.00;\(&quot;$&quot;\ #,##0.00\)"/>
    <numFmt numFmtId="165" formatCode="&quot;$&quot;#,##0.00"/>
  </numFmts>
  <fonts count="11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name val="Baskerville Old Face"/>
      <family val="1"/>
    </font>
    <font>
      <b/>
      <sz val="9"/>
      <color rgb="FF000000"/>
      <name val="Baskerville Old Face"/>
      <family val="1"/>
    </font>
    <font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rgb="FFD3D3D3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7">
    <xf numFmtId="0" fontId="2" fillId="0" borderId="0" xfId="0" applyFont="1" applyFill="1" applyBorder="1"/>
    <xf numFmtId="0" fontId="3" fillId="0" borderId="1" xfId="0" applyNumberFormat="1" applyFont="1" applyFill="1" applyBorder="1" applyAlignment="1">
      <alignment horizontal="center" vertical="center" wrapText="1" readingOrder="1"/>
    </xf>
    <xf numFmtId="10" fontId="7" fillId="0" borderId="1" xfId="1" applyNumberFormat="1" applyFont="1" applyFill="1" applyBorder="1" applyAlignment="1">
      <alignment horizontal="center" vertical="center" wrapText="1" readingOrder="1"/>
    </xf>
    <xf numFmtId="164" fontId="8" fillId="2" borderId="1" xfId="0" applyNumberFormat="1" applyFont="1" applyFill="1" applyBorder="1" applyAlignment="1">
      <alignment horizontal="right" vertical="center" wrapText="1" readingOrder="1"/>
    </xf>
    <xf numFmtId="10" fontId="3" fillId="2" borderId="1" xfId="1" applyNumberFormat="1" applyFont="1" applyFill="1" applyBorder="1" applyAlignment="1">
      <alignment horizontal="center" vertical="center" wrapText="1" readingOrder="1"/>
    </xf>
    <xf numFmtId="164" fontId="8" fillId="3" borderId="1" xfId="0" applyNumberFormat="1" applyFont="1" applyFill="1" applyBorder="1" applyAlignment="1">
      <alignment horizontal="right" vertical="center" wrapText="1" readingOrder="1"/>
    </xf>
    <xf numFmtId="10" fontId="3" fillId="3" borderId="1" xfId="1" applyNumberFormat="1" applyFont="1" applyFill="1" applyBorder="1" applyAlignment="1">
      <alignment horizontal="center" vertical="center" wrapText="1" readingOrder="1"/>
    </xf>
    <xf numFmtId="164" fontId="9" fillId="0" borderId="1" xfId="0" applyNumberFormat="1" applyFont="1" applyFill="1" applyBorder="1" applyAlignment="1">
      <alignment horizontal="right" vertical="center" wrapText="1" readingOrder="1"/>
    </xf>
    <xf numFmtId="0" fontId="9" fillId="0" borderId="1" xfId="0" applyNumberFormat="1" applyFont="1" applyFill="1" applyBorder="1" applyAlignment="1">
      <alignment horizontal="left" vertical="center" wrapText="1" readingOrder="1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10" fillId="0" borderId="1" xfId="0" applyNumberFormat="1" applyFont="1" applyFill="1" applyBorder="1" applyAlignment="1">
      <alignment horizontal="center" vertical="center" wrapText="1" readingOrder="1"/>
    </xf>
    <xf numFmtId="0" fontId="10" fillId="0" borderId="1" xfId="0" applyNumberFormat="1" applyFont="1" applyFill="1" applyBorder="1" applyAlignment="1">
      <alignment horizontal="left" vertical="center" wrapText="1" readingOrder="1"/>
    </xf>
    <xf numFmtId="164" fontId="10" fillId="0" borderId="1" xfId="0" applyNumberFormat="1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/>
    <xf numFmtId="165" fontId="2" fillId="0" borderId="0" xfId="0" applyNumberFormat="1" applyFont="1" applyFill="1" applyBorder="1"/>
    <xf numFmtId="0" fontId="8" fillId="2" borderId="2" xfId="0" applyNumberFormat="1" applyFont="1" applyFill="1" applyBorder="1" applyAlignment="1">
      <alignment horizontal="center" vertical="center" wrapText="1" readingOrder="1"/>
    </xf>
    <xf numFmtId="0" fontId="8" fillId="2" borderId="3" xfId="0" applyNumberFormat="1" applyFont="1" applyFill="1" applyBorder="1" applyAlignment="1">
      <alignment horizontal="center" vertical="center" wrapText="1" readingOrder="1"/>
    </xf>
    <xf numFmtId="0" fontId="8" fillId="2" borderId="4" xfId="0" applyNumberFormat="1" applyFont="1" applyFill="1" applyBorder="1" applyAlignment="1">
      <alignment horizontal="center" vertical="center" wrapText="1" readingOrder="1"/>
    </xf>
    <xf numFmtId="0" fontId="8" fillId="3" borderId="2" xfId="0" applyNumberFormat="1" applyFont="1" applyFill="1" applyBorder="1" applyAlignment="1">
      <alignment horizontal="center" vertical="center" wrapText="1" readingOrder="1"/>
    </xf>
    <xf numFmtId="0" fontId="8" fillId="3" borderId="3" xfId="0" applyNumberFormat="1" applyFont="1" applyFill="1" applyBorder="1" applyAlignment="1">
      <alignment horizontal="center" vertical="center" wrapText="1" readingOrder="1"/>
    </xf>
    <xf numFmtId="0" fontId="8" fillId="3" borderId="4" xfId="0" applyNumberFormat="1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vertical="center" wrapText="1" readingOrder="1"/>
    </xf>
    <xf numFmtId="0" fontId="6" fillId="0" borderId="5" xfId="0" applyNumberFormat="1" applyFont="1" applyFill="1" applyBorder="1" applyAlignment="1">
      <alignment horizontal="center" vertical="center" wrapText="1" readingOrder="1"/>
    </xf>
  </cellXfs>
  <cellStyles count="4">
    <cellStyle name="Millares 2" xfId="2"/>
    <cellStyle name="Normal" xfId="0" builtinId="0"/>
    <cellStyle name="Normal 2" xfId="3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66675</xdr:rowOff>
    </xdr:from>
    <xdr:to>
      <xdr:col>6</xdr:col>
      <xdr:colOff>1266190</xdr:colOff>
      <xdr:row>4</xdr:row>
      <xdr:rowOff>165735</xdr:rowOff>
    </xdr:to>
    <xdr:pic>
      <xdr:nvPicPr>
        <xdr:cNvPr id="3" name="2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57175"/>
          <a:ext cx="3304540" cy="67056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showGridLines="0" tabSelected="1" zoomScaleNormal="100" workbookViewId="0">
      <pane ySplit="7" topLeftCell="A8" activePane="bottomLeft" state="frozen"/>
      <selection pane="bottomLeft" activeCell="N32" sqref="N32"/>
    </sheetView>
  </sheetViews>
  <sheetFormatPr baseColWidth="10" defaultRowHeight="15" x14ac:dyDescent="0.25"/>
  <cols>
    <col min="1" max="4" width="5.42578125" customWidth="1"/>
    <col min="5" max="5" width="9.5703125" customWidth="1"/>
    <col min="6" max="6" width="5.5703125" customWidth="1"/>
    <col min="7" max="7" width="63" customWidth="1"/>
    <col min="8" max="8" width="17.42578125" customWidth="1"/>
    <col min="9" max="9" width="16.28515625" customWidth="1"/>
    <col min="10" max="10" width="18.85546875" customWidth="1"/>
    <col min="11" max="11" width="17.42578125" customWidth="1"/>
    <col min="12" max="13" width="16.140625" customWidth="1"/>
    <col min="14" max="14" width="12.85546875" bestFit="1" customWidth="1"/>
    <col min="15" max="15" width="13" customWidth="1"/>
    <col min="16" max="16" width="13.28515625" customWidth="1"/>
  </cols>
  <sheetData>
    <row r="1" spans="1:16" x14ac:dyDescent="0.25">
      <c r="A1" s="24" t="s">
        <v>26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x14ac:dyDescent="0.25">
      <c r="A2" s="13"/>
      <c r="B2" s="13"/>
      <c r="C2" s="13"/>
      <c r="D2" s="13"/>
      <c r="E2" s="13"/>
      <c r="F2" s="15"/>
      <c r="G2" s="13"/>
      <c r="H2" s="13"/>
      <c r="I2" s="13"/>
      <c r="J2" s="14"/>
      <c r="K2" s="13"/>
      <c r="L2" s="13"/>
      <c r="M2" s="13"/>
      <c r="N2" s="13"/>
      <c r="O2" s="13"/>
    </row>
    <row r="3" spans="1:16" x14ac:dyDescent="0.25">
      <c r="A3" s="24" t="s">
        <v>44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 ht="15" customHeight="1" x14ac:dyDescent="0.25">
      <c r="A4" s="25" t="s">
        <v>40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</row>
    <row r="5" spans="1:16" ht="15" customHeight="1" x14ac:dyDescent="0.25">
      <c r="A5" s="25" t="s">
        <v>27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</row>
    <row r="6" spans="1:16" ht="15" customHeight="1" x14ac:dyDescent="0.25">
      <c r="A6" s="26" t="s">
        <v>28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</row>
    <row r="7" spans="1:16" ht="24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29</v>
      </c>
      <c r="F7" s="1" t="s">
        <v>41</v>
      </c>
      <c r="G7" s="1" t="s">
        <v>4</v>
      </c>
      <c r="H7" s="1" t="s">
        <v>5</v>
      </c>
      <c r="I7" s="1" t="s">
        <v>38</v>
      </c>
      <c r="J7" s="1" t="s">
        <v>39</v>
      </c>
      <c r="K7" s="1" t="s">
        <v>6</v>
      </c>
      <c r="L7" s="1" t="s">
        <v>7</v>
      </c>
      <c r="M7" s="1" t="s">
        <v>8</v>
      </c>
      <c r="N7" s="1" t="s">
        <v>30</v>
      </c>
      <c r="O7" s="1" t="s">
        <v>31</v>
      </c>
      <c r="P7" s="1" t="s">
        <v>32</v>
      </c>
    </row>
    <row r="8" spans="1:16" x14ac:dyDescent="0.25">
      <c r="A8" s="10">
        <v>1</v>
      </c>
      <c r="B8" s="10">
        <v>0</v>
      </c>
      <c r="C8" s="10">
        <v>1</v>
      </c>
      <c r="D8" s="10">
        <v>1</v>
      </c>
      <c r="E8" s="10">
        <v>10</v>
      </c>
      <c r="F8" s="10" t="s">
        <v>42</v>
      </c>
      <c r="G8" s="11" t="s">
        <v>9</v>
      </c>
      <c r="H8" s="7">
        <v>4859353092</v>
      </c>
      <c r="I8" s="7">
        <v>0</v>
      </c>
      <c r="J8" s="7">
        <v>4859353092</v>
      </c>
      <c r="K8" s="7">
        <v>1455628270</v>
      </c>
      <c r="L8" s="7">
        <v>1455441913</v>
      </c>
      <c r="M8" s="7">
        <v>1455441913</v>
      </c>
      <c r="N8" s="2">
        <f>K8/$H8</f>
        <v>0.29955186265357314</v>
      </c>
      <c r="O8" s="2">
        <f>L8/$H8</f>
        <v>0.29951351248710617</v>
      </c>
      <c r="P8" s="2">
        <f>M8/$H8</f>
        <v>0.29951351248710617</v>
      </c>
    </row>
    <row r="9" spans="1:16" x14ac:dyDescent="0.25">
      <c r="A9" s="10">
        <v>1</v>
      </c>
      <c r="B9" s="10">
        <v>0</v>
      </c>
      <c r="C9" s="10">
        <v>1</v>
      </c>
      <c r="D9" s="10">
        <v>4</v>
      </c>
      <c r="E9" s="10">
        <v>10</v>
      </c>
      <c r="F9" s="10" t="s">
        <v>42</v>
      </c>
      <c r="G9" s="11" t="s">
        <v>10</v>
      </c>
      <c r="H9" s="7">
        <v>489848250</v>
      </c>
      <c r="I9" s="7">
        <v>0</v>
      </c>
      <c r="J9" s="7">
        <v>489848250</v>
      </c>
      <c r="K9" s="7">
        <v>162905964</v>
      </c>
      <c r="L9" s="7">
        <v>162905964</v>
      </c>
      <c r="M9" s="7">
        <v>162905964</v>
      </c>
      <c r="N9" s="2">
        <f t="shared" ref="N9:N13" si="0">K9/$H9</f>
        <v>0.33256414409972884</v>
      </c>
      <c r="O9" s="2">
        <f t="shared" ref="O9:O29" si="1">L9/$H9</f>
        <v>0.33256414409972884</v>
      </c>
      <c r="P9" s="2">
        <f t="shared" ref="P9:P29" si="2">M9/$H9</f>
        <v>0.33256414409972884</v>
      </c>
    </row>
    <row r="10" spans="1:16" x14ac:dyDescent="0.25">
      <c r="A10" s="10">
        <v>1</v>
      </c>
      <c r="B10" s="10">
        <v>0</v>
      </c>
      <c r="C10" s="10">
        <v>1</v>
      </c>
      <c r="D10" s="10">
        <v>5</v>
      </c>
      <c r="E10" s="10">
        <v>10</v>
      </c>
      <c r="F10" s="10" t="s">
        <v>42</v>
      </c>
      <c r="G10" s="11" t="s">
        <v>11</v>
      </c>
      <c r="H10" s="7">
        <v>2604758456</v>
      </c>
      <c r="I10" s="7">
        <v>0</v>
      </c>
      <c r="J10" s="7">
        <v>2604758456</v>
      </c>
      <c r="K10" s="7">
        <v>447513527</v>
      </c>
      <c r="L10" s="7">
        <v>447513527</v>
      </c>
      <c r="M10" s="7">
        <v>447513527</v>
      </c>
      <c r="N10" s="2">
        <f t="shared" si="0"/>
        <v>0.17180615191752735</v>
      </c>
      <c r="O10" s="2">
        <f t="shared" si="1"/>
        <v>0.17180615191752735</v>
      </c>
      <c r="P10" s="2">
        <f t="shared" si="2"/>
        <v>0.17180615191752735</v>
      </c>
    </row>
    <row r="11" spans="1:16" x14ac:dyDescent="0.25">
      <c r="A11" s="10">
        <v>1</v>
      </c>
      <c r="B11" s="10">
        <v>0</v>
      </c>
      <c r="C11" s="10">
        <v>1</v>
      </c>
      <c r="D11" s="10">
        <v>9</v>
      </c>
      <c r="E11" s="10">
        <v>10</v>
      </c>
      <c r="F11" s="10" t="s">
        <v>42</v>
      </c>
      <c r="G11" s="11" t="s">
        <v>12</v>
      </c>
      <c r="H11" s="7">
        <v>70000000</v>
      </c>
      <c r="I11" s="7">
        <v>0</v>
      </c>
      <c r="J11" s="7">
        <v>70000000</v>
      </c>
      <c r="K11" s="7">
        <v>56793519</v>
      </c>
      <c r="L11" s="7">
        <v>56793519</v>
      </c>
      <c r="M11" s="7">
        <v>56793519</v>
      </c>
      <c r="N11" s="2">
        <f t="shared" si="0"/>
        <v>0.81133598571428567</v>
      </c>
      <c r="O11" s="2">
        <f t="shared" si="1"/>
        <v>0.81133598571428567</v>
      </c>
      <c r="P11" s="2">
        <f t="shared" si="2"/>
        <v>0.81133598571428567</v>
      </c>
    </row>
    <row r="12" spans="1:16" x14ac:dyDescent="0.25">
      <c r="A12" s="10">
        <v>1</v>
      </c>
      <c r="B12" s="10">
        <v>0</v>
      </c>
      <c r="C12" s="10">
        <v>2</v>
      </c>
      <c r="D12" s="10"/>
      <c r="E12" s="10">
        <v>10</v>
      </c>
      <c r="F12" s="10" t="s">
        <v>42</v>
      </c>
      <c r="G12" s="11" t="s">
        <v>13</v>
      </c>
      <c r="H12" s="7">
        <v>7817084500</v>
      </c>
      <c r="I12" s="7">
        <v>0</v>
      </c>
      <c r="J12" s="7">
        <v>5786800452</v>
      </c>
      <c r="K12" s="7">
        <v>5451002727</v>
      </c>
      <c r="L12" s="7">
        <v>1646474666</v>
      </c>
      <c r="M12" s="7">
        <v>1646474666</v>
      </c>
      <c r="N12" s="2">
        <f t="shared" si="0"/>
        <v>0.69731915102107445</v>
      </c>
      <c r="O12" s="2">
        <f t="shared" si="1"/>
        <v>0.21062515903467591</v>
      </c>
      <c r="P12" s="2">
        <f t="shared" si="2"/>
        <v>0.21062515903467591</v>
      </c>
    </row>
    <row r="13" spans="1:16" x14ac:dyDescent="0.25">
      <c r="A13" s="10">
        <v>1</v>
      </c>
      <c r="B13" s="10">
        <v>0</v>
      </c>
      <c r="C13" s="10">
        <v>5</v>
      </c>
      <c r="D13" s="10"/>
      <c r="E13" s="10">
        <v>10</v>
      </c>
      <c r="F13" s="10" t="s">
        <v>42</v>
      </c>
      <c r="G13" s="11" t="s">
        <v>14</v>
      </c>
      <c r="H13" s="7">
        <v>2209754647</v>
      </c>
      <c r="I13" s="7">
        <v>0</v>
      </c>
      <c r="J13" s="7">
        <v>2209754647</v>
      </c>
      <c r="K13" s="7">
        <v>565775609</v>
      </c>
      <c r="L13" s="7">
        <v>565775609</v>
      </c>
      <c r="M13" s="7">
        <v>565775609</v>
      </c>
      <c r="N13" s="2">
        <f t="shared" si="0"/>
        <v>0.25603548781676122</v>
      </c>
      <c r="O13" s="2">
        <f t="shared" si="1"/>
        <v>0.25603548781676122</v>
      </c>
      <c r="P13" s="2">
        <f t="shared" si="2"/>
        <v>0.25603548781676122</v>
      </c>
    </row>
    <row r="14" spans="1:16" x14ac:dyDescent="0.25">
      <c r="A14" s="18" t="s">
        <v>33</v>
      </c>
      <c r="B14" s="19"/>
      <c r="C14" s="19"/>
      <c r="D14" s="19"/>
      <c r="E14" s="19"/>
      <c r="F14" s="19"/>
      <c r="G14" s="20"/>
      <c r="H14" s="3">
        <f t="shared" ref="H14:M14" si="3">SUM(H8:H13)</f>
        <v>18050798945</v>
      </c>
      <c r="I14" s="3">
        <f t="shared" si="3"/>
        <v>0</v>
      </c>
      <c r="J14" s="3">
        <f t="shared" si="3"/>
        <v>16020514897</v>
      </c>
      <c r="K14" s="3">
        <f t="shared" si="3"/>
        <v>8139619616</v>
      </c>
      <c r="L14" s="3">
        <f t="shared" si="3"/>
        <v>4334905198</v>
      </c>
      <c r="M14" s="3">
        <f t="shared" si="3"/>
        <v>4334905198</v>
      </c>
      <c r="N14" s="4">
        <f>K14/H14</f>
        <v>0.45092849578575817</v>
      </c>
      <c r="O14" s="4">
        <f>L14/$H14</f>
        <v>0.24015032305263981</v>
      </c>
      <c r="P14" s="4">
        <f>M14/$H14</f>
        <v>0.24015032305263981</v>
      </c>
    </row>
    <row r="15" spans="1:16" x14ac:dyDescent="0.25">
      <c r="A15" s="9">
        <v>2</v>
      </c>
      <c r="B15" s="9">
        <v>0</v>
      </c>
      <c r="C15" s="9">
        <v>3</v>
      </c>
      <c r="D15" s="9"/>
      <c r="E15" s="9">
        <v>10</v>
      </c>
      <c r="F15" s="9" t="s">
        <v>42</v>
      </c>
      <c r="G15" s="8" t="s">
        <v>15</v>
      </c>
      <c r="H15" s="7">
        <v>236599000</v>
      </c>
      <c r="I15" s="7">
        <v>0</v>
      </c>
      <c r="J15" s="7">
        <v>132314000</v>
      </c>
      <c r="K15" s="7">
        <v>132314000</v>
      </c>
      <c r="L15" s="7">
        <v>132314000</v>
      </c>
      <c r="M15" s="7">
        <v>132314000</v>
      </c>
      <c r="N15" s="2">
        <f>K15/$H15</f>
        <v>0.55923313285347787</v>
      </c>
      <c r="O15" s="2">
        <f t="shared" si="1"/>
        <v>0.55923313285347787</v>
      </c>
      <c r="P15" s="2">
        <f t="shared" si="2"/>
        <v>0.55923313285347787</v>
      </c>
    </row>
    <row r="16" spans="1:16" x14ac:dyDescent="0.25">
      <c r="A16" s="9">
        <v>2</v>
      </c>
      <c r="B16" s="9">
        <v>0</v>
      </c>
      <c r="C16" s="9">
        <v>4</v>
      </c>
      <c r="D16" s="9"/>
      <c r="E16" s="9">
        <v>10</v>
      </c>
      <c r="F16" s="9" t="s">
        <v>42</v>
      </c>
      <c r="G16" s="8" t="s">
        <v>16</v>
      </c>
      <c r="H16" s="7">
        <v>2919427511</v>
      </c>
      <c r="I16" s="7">
        <v>0</v>
      </c>
      <c r="J16" s="7">
        <v>1990138654.0899999</v>
      </c>
      <c r="K16" s="7">
        <v>1285511382.1400001</v>
      </c>
      <c r="L16" s="7">
        <v>538385128.84000003</v>
      </c>
      <c r="M16" s="7">
        <v>537711844.84000003</v>
      </c>
      <c r="N16" s="2">
        <f>K16/$H16</f>
        <v>0.44032995417641663</v>
      </c>
      <c r="O16" s="2">
        <f t="shared" si="1"/>
        <v>0.18441462472057935</v>
      </c>
      <c r="P16" s="2">
        <f t="shared" si="2"/>
        <v>0.18418400279300515</v>
      </c>
    </row>
    <row r="17" spans="1:16" x14ac:dyDescent="0.25">
      <c r="A17" s="18" t="s">
        <v>34</v>
      </c>
      <c r="B17" s="19"/>
      <c r="C17" s="19"/>
      <c r="D17" s="19"/>
      <c r="E17" s="19"/>
      <c r="F17" s="19"/>
      <c r="G17" s="20"/>
      <c r="H17" s="3">
        <f t="shared" ref="H17:M17" si="4">SUM(H15:H16)</f>
        <v>3156026511</v>
      </c>
      <c r="I17" s="3">
        <f t="shared" si="4"/>
        <v>0</v>
      </c>
      <c r="J17" s="3">
        <f t="shared" si="4"/>
        <v>2122452654.0899999</v>
      </c>
      <c r="K17" s="3">
        <f t="shared" si="4"/>
        <v>1417825382.1400001</v>
      </c>
      <c r="L17" s="3">
        <f t="shared" si="4"/>
        <v>670699128.84000003</v>
      </c>
      <c r="M17" s="3">
        <f t="shared" si="4"/>
        <v>670025844.84000003</v>
      </c>
      <c r="N17" s="4">
        <f>K17/H17</f>
        <v>0.44924381249597178</v>
      </c>
      <c r="O17" s="4">
        <f>L17/$H17</f>
        <v>0.21251378164991594</v>
      </c>
      <c r="P17" s="4">
        <f>M17/$H17</f>
        <v>0.21230044884119165</v>
      </c>
    </row>
    <row r="18" spans="1:16" x14ac:dyDescent="0.25">
      <c r="A18" s="9">
        <v>3</v>
      </c>
      <c r="B18" s="9">
        <v>1</v>
      </c>
      <c r="C18" s="9">
        <v>1</v>
      </c>
      <c r="D18" s="9">
        <v>3</v>
      </c>
      <c r="E18" s="9">
        <v>10</v>
      </c>
      <c r="F18" s="9" t="s">
        <v>42</v>
      </c>
      <c r="G18" s="8" t="s">
        <v>17</v>
      </c>
      <c r="H18" s="7">
        <v>63000000</v>
      </c>
      <c r="I18" s="7">
        <v>0</v>
      </c>
      <c r="J18" s="7">
        <v>63000000</v>
      </c>
      <c r="K18" s="7">
        <v>63000000</v>
      </c>
      <c r="L18" s="7">
        <v>63000000</v>
      </c>
      <c r="M18" s="7">
        <v>63000000</v>
      </c>
      <c r="N18" s="2">
        <f>K18/$H18</f>
        <v>1</v>
      </c>
      <c r="O18" s="2">
        <f t="shared" si="1"/>
        <v>1</v>
      </c>
      <c r="P18" s="2">
        <f t="shared" si="2"/>
        <v>1</v>
      </c>
    </row>
    <row r="19" spans="1:16" ht="22.5" x14ac:dyDescent="0.25">
      <c r="A19" s="9">
        <v>3</v>
      </c>
      <c r="B19" s="9">
        <v>1</v>
      </c>
      <c r="C19" s="9">
        <v>1</v>
      </c>
      <c r="D19" s="9">
        <v>4</v>
      </c>
      <c r="E19" s="9">
        <v>10</v>
      </c>
      <c r="F19" s="9" t="s">
        <v>42</v>
      </c>
      <c r="G19" s="8" t="s">
        <v>18</v>
      </c>
      <c r="H19" s="7">
        <v>70000000</v>
      </c>
      <c r="I19" s="7">
        <v>0</v>
      </c>
      <c r="J19" s="7">
        <v>70000000</v>
      </c>
      <c r="K19" s="7">
        <v>70000000</v>
      </c>
      <c r="L19" s="7">
        <v>70000000</v>
      </c>
      <c r="M19" s="7">
        <v>70000000</v>
      </c>
      <c r="N19" s="2">
        <f t="shared" ref="N19:N21" si="5">K19/$H19</f>
        <v>1</v>
      </c>
      <c r="O19" s="2">
        <f t="shared" si="1"/>
        <v>1</v>
      </c>
      <c r="P19" s="2">
        <f t="shared" si="2"/>
        <v>1</v>
      </c>
    </row>
    <row r="20" spans="1:16" x14ac:dyDescent="0.25">
      <c r="A20" s="9">
        <v>3</v>
      </c>
      <c r="B20" s="9">
        <v>2</v>
      </c>
      <c r="C20" s="9">
        <v>1</v>
      </c>
      <c r="D20" s="9">
        <v>1</v>
      </c>
      <c r="E20" s="9">
        <v>11</v>
      </c>
      <c r="F20" s="9" t="s">
        <v>43</v>
      </c>
      <c r="G20" s="8" t="s">
        <v>19</v>
      </c>
      <c r="H20" s="7">
        <v>573000000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2">
        <f t="shared" si="5"/>
        <v>0</v>
      </c>
      <c r="O20" s="2">
        <f t="shared" si="1"/>
        <v>0</v>
      </c>
      <c r="P20" s="2">
        <f t="shared" si="2"/>
        <v>0</v>
      </c>
    </row>
    <row r="21" spans="1:16" x14ac:dyDescent="0.25">
      <c r="A21" s="9">
        <v>3</v>
      </c>
      <c r="B21" s="9">
        <v>6</v>
      </c>
      <c r="C21" s="9">
        <v>1</v>
      </c>
      <c r="D21" s="9">
        <v>1</v>
      </c>
      <c r="E21" s="9">
        <v>10</v>
      </c>
      <c r="F21" s="9" t="s">
        <v>42</v>
      </c>
      <c r="G21" s="8" t="s">
        <v>20</v>
      </c>
      <c r="H21" s="7">
        <v>207000000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2">
        <f t="shared" si="5"/>
        <v>0</v>
      </c>
      <c r="O21" s="2">
        <f t="shared" si="1"/>
        <v>0</v>
      </c>
      <c r="P21" s="2">
        <f t="shared" si="2"/>
        <v>0</v>
      </c>
    </row>
    <row r="22" spans="1:16" x14ac:dyDescent="0.25">
      <c r="A22" s="18" t="s">
        <v>35</v>
      </c>
      <c r="B22" s="19"/>
      <c r="C22" s="19"/>
      <c r="D22" s="19"/>
      <c r="E22" s="19"/>
      <c r="F22" s="19"/>
      <c r="G22" s="20"/>
      <c r="H22" s="3">
        <f>SUM(H18:H21)</f>
        <v>913000000</v>
      </c>
      <c r="I22" s="3">
        <f>SUM(I18:I21)</f>
        <v>0</v>
      </c>
      <c r="J22" s="3">
        <f>SUM(J18:J21)</f>
        <v>133000000</v>
      </c>
      <c r="K22" s="3">
        <f t="shared" ref="K22:L22" si="6">SUM(K18:K21)</f>
        <v>133000000</v>
      </c>
      <c r="L22" s="3">
        <f t="shared" si="6"/>
        <v>133000000</v>
      </c>
      <c r="M22" s="3">
        <f>SUM(M18:M21)</f>
        <v>133000000</v>
      </c>
      <c r="N22" s="4">
        <f>K22/H22</f>
        <v>0.14567360350492881</v>
      </c>
      <c r="O22" s="4">
        <f>L22/$H22</f>
        <v>0.14567360350492881</v>
      </c>
      <c r="P22" s="4">
        <f>M22/$H22</f>
        <v>0.14567360350492881</v>
      </c>
    </row>
    <row r="23" spans="1:16" x14ac:dyDescent="0.25">
      <c r="A23" s="9">
        <v>3901</v>
      </c>
      <c r="B23" s="9">
        <v>1000</v>
      </c>
      <c r="C23" s="9">
        <v>2</v>
      </c>
      <c r="D23" s="9"/>
      <c r="E23" s="10">
        <v>11</v>
      </c>
      <c r="F23" s="10" t="s">
        <v>42</v>
      </c>
      <c r="G23" s="11" t="s">
        <v>23</v>
      </c>
      <c r="H23" s="12">
        <v>4795902012</v>
      </c>
      <c r="I23" s="7">
        <v>0</v>
      </c>
      <c r="J23" s="7">
        <v>4327523993</v>
      </c>
      <c r="K23" s="7">
        <v>4302523993</v>
      </c>
      <c r="L23" s="7">
        <v>1724557700</v>
      </c>
      <c r="M23" s="7">
        <v>1708616028</v>
      </c>
      <c r="N23" s="2">
        <f>K23/$H23</f>
        <v>0.89712508350556353</v>
      </c>
      <c r="O23" s="2">
        <f t="shared" si="1"/>
        <v>0.35958985310478025</v>
      </c>
      <c r="P23" s="2">
        <f t="shared" si="2"/>
        <v>0.35626583356474134</v>
      </c>
    </row>
    <row r="24" spans="1:16" ht="22.5" x14ac:dyDescent="0.25">
      <c r="A24" s="9">
        <v>3901</v>
      </c>
      <c r="B24" s="9">
        <v>1000</v>
      </c>
      <c r="C24" s="9">
        <v>3</v>
      </c>
      <c r="D24" s="9"/>
      <c r="E24" s="9">
        <v>11</v>
      </c>
      <c r="F24" s="9" t="s">
        <v>42</v>
      </c>
      <c r="G24" s="8" t="s">
        <v>21</v>
      </c>
      <c r="H24" s="7">
        <v>2000000000</v>
      </c>
      <c r="I24" s="7">
        <v>0</v>
      </c>
      <c r="J24" s="7">
        <v>2000000000</v>
      </c>
      <c r="K24" s="7">
        <v>2000000000</v>
      </c>
      <c r="L24" s="7">
        <v>0</v>
      </c>
      <c r="M24" s="7">
        <v>0</v>
      </c>
      <c r="N24" s="2">
        <f t="shared" ref="N24:N28" si="7">K24/$H24</f>
        <v>1</v>
      </c>
      <c r="O24" s="2">
        <f t="shared" si="1"/>
        <v>0</v>
      </c>
      <c r="P24" s="2">
        <f t="shared" si="2"/>
        <v>0</v>
      </c>
    </row>
    <row r="25" spans="1:16" ht="22.5" x14ac:dyDescent="0.25">
      <c r="A25" s="9">
        <v>3901</v>
      </c>
      <c r="B25" s="9">
        <v>1000</v>
      </c>
      <c r="C25" s="9">
        <v>4</v>
      </c>
      <c r="D25" s="9"/>
      <c r="E25" s="9">
        <v>11</v>
      </c>
      <c r="F25" s="9" t="s">
        <v>42</v>
      </c>
      <c r="G25" s="8" t="s">
        <v>24</v>
      </c>
      <c r="H25" s="7">
        <v>5990819908</v>
      </c>
      <c r="I25" s="7">
        <v>0</v>
      </c>
      <c r="J25" s="7">
        <v>5053236109.8400002</v>
      </c>
      <c r="K25" s="7">
        <v>3947268975.9000001</v>
      </c>
      <c r="L25" s="7">
        <v>1168838872</v>
      </c>
      <c r="M25" s="7">
        <v>1168838872</v>
      </c>
      <c r="N25" s="2">
        <f t="shared" si="7"/>
        <v>0.65888626874410128</v>
      </c>
      <c r="O25" s="2">
        <f t="shared" si="1"/>
        <v>0.19510499229649017</v>
      </c>
      <c r="P25" s="2">
        <f t="shared" si="2"/>
        <v>0.19510499229649017</v>
      </c>
    </row>
    <row r="26" spans="1:16" x14ac:dyDescent="0.25">
      <c r="A26" s="9">
        <v>3902</v>
      </c>
      <c r="B26" s="9">
        <v>1000</v>
      </c>
      <c r="C26" s="9">
        <v>1</v>
      </c>
      <c r="D26" s="9"/>
      <c r="E26" s="9">
        <v>11</v>
      </c>
      <c r="F26" s="9" t="s">
        <v>42</v>
      </c>
      <c r="G26" s="8" t="s">
        <v>22</v>
      </c>
      <c r="H26" s="7">
        <v>236527149229</v>
      </c>
      <c r="I26" s="7">
        <v>0</v>
      </c>
      <c r="J26" s="7">
        <v>183877217473</v>
      </c>
      <c r="K26" s="7">
        <v>183877217473</v>
      </c>
      <c r="L26" s="7">
        <v>13629110674</v>
      </c>
      <c r="M26" s="7">
        <v>13629110674</v>
      </c>
      <c r="N26" s="2">
        <f t="shared" si="7"/>
        <v>0.77740427715117988</v>
      </c>
      <c r="O26" s="2">
        <f t="shared" si="1"/>
        <v>5.7621760201424559E-2</v>
      </c>
      <c r="P26" s="2">
        <f t="shared" si="2"/>
        <v>5.7621760201424559E-2</v>
      </c>
    </row>
    <row r="27" spans="1:16" x14ac:dyDescent="0.25">
      <c r="A27" s="9">
        <v>3902</v>
      </c>
      <c r="B27" s="9">
        <v>1000</v>
      </c>
      <c r="C27" s="9">
        <v>1</v>
      </c>
      <c r="D27" s="9"/>
      <c r="E27" s="9">
        <v>11</v>
      </c>
      <c r="F27" s="9" t="s">
        <v>43</v>
      </c>
      <c r="G27" s="8" t="s">
        <v>22</v>
      </c>
      <c r="H27" s="7">
        <v>27684340424</v>
      </c>
      <c r="I27" s="7">
        <v>0</v>
      </c>
      <c r="J27" s="7">
        <v>27684340423</v>
      </c>
      <c r="K27" s="7">
        <v>27684340423</v>
      </c>
      <c r="L27" s="7">
        <v>0</v>
      </c>
      <c r="M27" s="7">
        <v>0</v>
      </c>
      <c r="N27" s="2">
        <f t="shared" si="7"/>
        <v>0.99999999996387845</v>
      </c>
      <c r="O27" s="2">
        <f t="shared" si="1"/>
        <v>0</v>
      </c>
      <c r="P27" s="2">
        <f t="shared" si="2"/>
        <v>0</v>
      </c>
    </row>
    <row r="28" spans="1:16" ht="22.5" x14ac:dyDescent="0.25">
      <c r="A28" s="9">
        <v>3902</v>
      </c>
      <c r="B28" s="9">
        <v>1000</v>
      </c>
      <c r="C28" s="9">
        <v>4</v>
      </c>
      <c r="D28" s="9"/>
      <c r="E28" s="9">
        <v>16</v>
      </c>
      <c r="F28" s="9" t="s">
        <v>43</v>
      </c>
      <c r="G28" s="8" t="s">
        <v>25</v>
      </c>
      <c r="H28" s="7">
        <v>60000000000</v>
      </c>
      <c r="I28" s="7">
        <v>0</v>
      </c>
      <c r="J28" s="7">
        <v>35700000000</v>
      </c>
      <c r="K28" s="7">
        <v>0</v>
      </c>
      <c r="L28" s="7">
        <v>0</v>
      </c>
      <c r="M28" s="7">
        <v>0</v>
      </c>
      <c r="N28" s="2">
        <f t="shared" si="7"/>
        <v>0</v>
      </c>
      <c r="O28" s="2">
        <f t="shared" si="1"/>
        <v>0</v>
      </c>
      <c r="P28" s="2">
        <f t="shared" si="2"/>
        <v>0</v>
      </c>
    </row>
    <row r="29" spans="1:16" x14ac:dyDescent="0.25">
      <c r="A29" s="18" t="s">
        <v>36</v>
      </c>
      <c r="B29" s="19"/>
      <c r="C29" s="19"/>
      <c r="D29" s="19"/>
      <c r="E29" s="19"/>
      <c r="F29" s="19"/>
      <c r="G29" s="20"/>
      <c r="H29" s="3">
        <f>SUM(H23:H28)</f>
        <v>336998211573</v>
      </c>
      <c r="I29" s="3">
        <f t="shared" ref="I29:M29" si="8">SUM(I23:I28)</f>
        <v>0</v>
      </c>
      <c r="J29" s="3">
        <f t="shared" si="8"/>
        <v>258642317998.84</v>
      </c>
      <c r="K29" s="3">
        <f t="shared" si="8"/>
        <v>221811350864.89999</v>
      </c>
      <c r="L29" s="3">
        <f t="shared" si="8"/>
        <v>16522507246</v>
      </c>
      <c r="M29" s="3">
        <f t="shared" si="8"/>
        <v>16506565574</v>
      </c>
      <c r="N29" s="4">
        <f>K29/H29</f>
        <v>0.65819741247158392</v>
      </c>
      <c r="O29" s="4">
        <f t="shared" si="1"/>
        <v>4.9028471601906175E-2</v>
      </c>
      <c r="P29" s="4">
        <f t="shared" si="2"/>
        <v>4.8981166686175054E-2</v>
      </c>
    </row>
    <row r="30" spans="1:16" x14ac:dyDescent="0.25">
      <c r="A30" s="21" t="s">
        <v>37</v>
      </c>
      <c r="B30" s="22"/>
      <c r="C30" s="22"/>
      <c r="D30" s="22"/>
      <c r="E30" s="22"/>
      <c r="F30" s="22"/>
      <c r="G30" s="23"/>
      <c r="H30" s="5">
        <f t="shared" ref="H30:M30" si="9">H29+H22+H17+H14</f>
        <v>359118037029</v>
      </c>
      <c r="I30" s="5">
        <f t="shared" si="9"/>
        <v>0</v>
      </c>
      <c r="J30" s="5">
        <f t="shared" si="9"/>
        <v>276918285549.92999</v>
      </c>
      <c r="K30" s="5">
        <f t="shared" si="9"/>
        <v>231501795863.04001</v>
      </c>
      <c r="L30" s="5">
        <f t="shared" si="9"/>
        <v>21661111572.84</v>
      </c>
      <c r="M30" s="5">
        <f t="shared" si="9"/>
        <v>21644496616.84</v>
      </c>
      <c r="N30" s="6">
        <f>K30/($H$30-$I$30)</f>
        <v>0.64463984537859753</v>
      </c>
      <c r="O30" s="6">
        <f>L30/($H$30-$I$30)</f>
        <v>6.0317526103794088E-2</v>
      </c>
      <c r="P30" s="6">
        <f>M30/($H$30-$I$30)</f>
        <v>6.0271260101291246E-2</v>
      </c>
    </row>
    <row r="32" spans="1:16" x14ac:dyDescent="0.25">
      <c r="H32" s="16"/>
      <c r="I32" s="16"/>
      <c r="J32" s="16"/>
      <c r="K32" s="16"/>
      <c r="L32" s="16"/>
      <c r="M32" s="16"/>
    </row>
    <row r="34" spans="8:13" x14ac:dyDescent="0.25">
      <c r="H34" s="17"/>
      <c r="I34" s="17"/>
      <c r="J34" s="17"/>
      <c r="K34" s="17"/>
      <c r="L34" s="17"/>
      <c r="M34" s="17"/>
    </row>
    <row r="35" spans="8:13" x14ac:dyDescent="0.25">
      <c r="H35" s="17"/>
      <c r="I35" s="17"/>
      <c r="J35" s="17"/>
      <c r="K35" s="17"/>
      <c r="L35" s="17"/>
      <c r="M35" s="17"/>
    </row>
  </sheetData>
  <mergeCells count="10">
    <mergeCell ref="A1:P1"/>
    <mergeCell ref="A3:P3"/>
    <mergeCell ref="A4:P4"/>
    <mergeCell ref="A5:P5"/>
    <mergeCell ref="A6:P6"/>
    <mergeCell ref="A29:G29"/>
    <mergeCell ref="A30:G30"/>
    <mergeCell ref="A17:G17"/>
    <mergeCell ref="A22:G22"/>
    <mergeCell ref="A14:G14"/>
  </mergeCells>
  <printOptions horizontalCentered="1" verticalCentered="1"/>
  <pageMargins left="0.39370078740157483" right="0.39370078740157483" top="0.39370078740157483" bottom="0.39370078740157483" header="0.78740157480314965" footer="0.78740157480314965"/>
  <pageSetup paperSize="5" scale="74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ABRIL 2017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FRANCIA PATRICIA ROBAYO AREVALO</dc:creator>
  <cp:lastModifiedBy>Luisa Fernanda Ortiz Cuellar</cp:lastModifiedBy>
  <cp:lastPrinted>2016-04-05T15:24:46Z</cp:lastPrinted>
  <dcterms:created xsi:type="dcterms:W3CDTF">2015-01-20T20:51:54Z</dcterms:created>
  <dcterms:modified xsi:type="dcterms:W3CDTF">2017-05-04T21:37:28Z</dcterms:modified>
</cp:coreProperties>
</file>