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JUNIO 2017" sheetId="2" r:id="rId1"/>
  </sheets>
  <calcPr calcId="145621"/>
</workbook>
</file>

<file path=xl/calcChain.xml><?xml version="1.0" encoding="utf-8"?>
<calcChain xmlns="http://schemas.openxmlformats.org/spreadsheetml/2006/main">
  <c r="Q8" i="2" l="1"/>
  <c r="Q9" i="2"/>
  <c r="Q10" i="2"/>
  <c r="Q11" i="2"/>
  <c r="Q12" i="2"/>
  <c r="Q13" i="2"/>
  <c r="J22" i="2"/>
  <c r="I22" i="2"/>
  <c r="H22" i="2"/>
  <c r="J17" i="2"/>
  <c r="I17" i="2"/>
  <c r="H17" i="2"/>
  <c r="J14" i="2"/>
  <c r="I14" i="2"/>
  <c r="H14" i="2"/>
  <c r="J30" i="2"/>
  <c r="J29" i="2"/>
  <c r="I29" i="2"/>
  <c r="H29" i="2"/>
  <c r="H30" i="2" l="1"/>
  <c r="I30" i="2"/>
  <c r="S28" i="2"/>
  <c r="S27" i="2"/>
  <c r="S26" i="2"/>
  <c r="S25" i="2"/>
  <c r="S24" i="2"/>
  <c r="S23" i="2"/>
  <c r="S21" i="2"/>
  <c r="S20" i="2"/>
  <c r="S19" i="2"/>
  <c r="S18" i="2"/>
  <c r="S16" i="2"/>
  <c r="S15" i="2"/>
  <c r="S13" i="2"/>
  <c r="S12" i="2"/>
  <c r="S11" i="2"/>
  <c r="S10" i="2"/>
  <c r="S9" i="2"/>
  <c r="S8" i="2"/>
  <c r="R28" i="2"/>
  <c r="R27" i="2"/>
  <c r="R26" i="2"/>
  <c r="R25" i="2"/>
  <c r="R24" i="2"/>
  <c r="R23" i="2"/>
  <c r="R21" i="2"/>
  <c r="R20" i="2"/>
  <c r="R19" i="2"/>
  <c r="R18" i="2"/>
  <c r="R16" i="2"/>
  <c r="R15" i="2"/>
  <c r="R13" i="2"/>
  <c r="R12" i="2"/>
  <c r="R11" i="2"/>
  <c r="R10" i="2"/>
  <c r="R9" i="2"/>
  <c r="R8" i="2"/>
  <c r="Q24" i="2"/>
  <c r="Q25" i="2"/>
  <c r="Q26" i="2"/>
  <c r="Q27" i="2"/>
  <c r="Q28" i="2"/>
  <c r="Q19" i="2"/>
  <c r="Q20" i="2"/>
  <c r="Q21" i="2"/>
  <c r="Q16" i="2"/>
  <c r="Q23" i="2"/>
  <c r="Q18" i="2"/>
  <c r="Q15" i="2"/>
  <c r="P29" i="2"/>
  <c r="O29" i="2"/>
  <c r="N29" i="2"/>
  <c r="M29" i="2"/>
  <c r="L29" i="2"/>
  <c r="K29" i="2"/>
  <c r="R29" i="2" l="1"/>
  <c r="S29" i="2"/>
  <c r="Q29" i="2"/>
  <c r="K22" i="2"/>
  <c r="P17" i="2"/>
  <c r="O17" i="2"/>
  <c r="N17" i="2"/>
  <c r="M17" i="2"/>
  <c r="L17" i="2"/>
  <c r="K17" i="2"/>
  <c r="P14" i="2"/>
  <c r="O14" i="2"/>
  <c r="N14" i="2"/>
  <c r="M14" i="2"/>
  <c r="L14" i="2"/>
  <c r="K14" i="2"/>
  <c r="Q17" i="2" l="1"/>
  <c r="R17" i="2"/>
  <c r="S17" i="2"/>
  <c r="Q14" i="2"/>
  <c r="R14" i="2"/>
  <c r="S14" i="2"/>
  <c r="K30" i="2"/>
  <c r="M22" i="2"/>
  <c r="M30" i="2" l="1"/>
  <c r="L22" i="2" l="1"/>
  <c r="L30" i="2" l="1"/>
  <c r="P22" i="2"/>
  <c r="S22" i="2" s="1"/>
  <c r="N22" i="2"/>
  <c r="Q22" i="2" s="1"/>
  <c r="O22" i="2"/>
  <c r="R22" i="2" s="1"/>
  <c r="N30" i="2" l="1"/>
  <c r="Q30" i="2" s="1"/>
  <c r="P30" i="2" l="1"/>
  <c r="S30" i="2" s="1"/>
  <c r="O30" i="2"/>
  <c r="R30" i="2" s="1"/>
</calcChain>
</file>

<file path=xl/sharedStrings.xml><?xml version="1.0" encoding="utf-8"?>
<sst xmlns="http://schemas.openxmlformats.org/spreadsheetml/2006/main" count="65" uniqueCount="48">
  <si>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</si>
  <si>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</si>
  <si>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</si>
  <si>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</si>
  <si>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</si>
  <si>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</si>
  <si>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</si>
  <si>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</si>
  <si>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</si>
  <si>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</si>
  <si>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</si>
  <si>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</si>
  <si>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</si>
  <si>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</si>
  <si>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</si>
  <si>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</si>
  <si>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</si>
  <si>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</si>
  <si>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</si>
  <si>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</si>
  <si>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</si>
  <si>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</si>
  <si>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</si>
  <si>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</si>
  <si>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</si>
  <si>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</si>
  <si>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</si>
  <si>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</si>
  <si>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</si>
  <si>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</si>
  <si>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</si>
  <si>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</si>
  <si>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</si>
  <si>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</si>
  <si>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</si>
  <si>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</si>
  <si>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</si>
  <si>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</si>
  <si>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</si>
  <si>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</si>
  <si>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</si>
  <si>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</si>
  <si>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</si>
  <si>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</si>
  <si>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EJECUCION ACUMULADA JUNIO</t>
  </si>
  <si>
    <t>APR. INICIAL</t>
  </si>
  <si>
    <t>APR. ADICIONADA</t>
  </si>
  <si>
    <t>APR. REDUCIDA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</si>
</sst>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5</xdr:row>
      <xdr:rowOff>87803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showGridLines="0" tabSelected="1" zoomScale="110" zoomScaleNormal="110" workbookViewId="0">
      <pane ySplit="7" topLeftCell="A8" activePane="bottomLeft" state="frozen"/>
      <selection pane="bottomLeft" activeCell="K18" sqref="K18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7" customWidth="1"/>
    <col min="9" max="10" width="13.5703125" customWidth="1"/>
    <col min="11" max="11" width="16.85546875" customWidth="1"/>
    <col min="12" max="12" width="11.85546875" customWidth="1"/>
    <col min="13" max="16" width="17.140625" customWidth="1"/>
    <col min="17" max="17" width="12.85546875" bestFit="1" customWidth="1"/>
    <col min="18" max="18" width="13" customWidth="1"/>
    <col min="19" max="19" width="13.28515625" customWidth="1"/>
  </cols>
  <sheetData>
    <row r="1" spans="1:19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" customHeight="1" x14ac:dyDescent="0.2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 customHeight="1" x14ac:dyDescent="0.25">
      <c r="A6" s="21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45</v>
      </c>
      <c r="I7" s="1" t="s">
        <v>46</v>
      </c>
      <c r="J7" s="1" t="s">
        <v>47</v>
      </c>
      <c r="K7" s="1" t="s">
        <v>5</v>
      </c>
      <c r="L7" s="1" t="s">
        <v>33</v>
      </c>
      <c r="M7" s="1" t="s">
        <v>34</v>
      </c>
      <c r="N7" s="1" t="s">
        <v>6</v>
      </c>
      <c r="O7" s="1" t="s">
        <v>7</v>
      </c>
      <c r="P7" s="1" t="s">
        <v>8</v>
      </c>
      <c r="Q7" s="1" t="s">
        <v>30</v>
      </c>
      <c r="R7" s="1" t="s">
        <v>31</v>
      </c>
      <c r="S7" s="1" t="s">
        <v>32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0</v>
      </c>
      <c r="J8" s="5">
        <v>0</v>
      </c>
      <c r="K8" s="5">
        <v>4859353092</v>
      </c>
      <c r="L8" s="5">
        <v>0</v>
      </c>
      <c r="M8" s="5">
        <v>4859353092</v>
      </c>
      <c r="N8" s="5">
        <v>2423832078</v>
      </c>
      <c r="O8" s="5">
        <v>2423832078</v>
      </c>
      <c r="P8" s="5">
        <v>2423832078</v>
      </c>
      <c r="Q8" s="2">
        <f>N8/$K8</f>
        <v>0.49879727447473987</v>
      </c>
      <c r="R8" s="2">
        <f>O8/$K8</f>
        <v>0.49879727447473987</v>
      </c>
      <c r="S8" s="2">
        <f>P8/$K8</f>
        <v>0.49879727447473987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0</v>
      </c>
      <c r="J9" s="5">
        <v>0</v>
      </c>
      <c r="K9" s="5">
        <v>489848250</v>
      </c>
      <c r="L9" s="5">
        <v>0</v>
      </c>
      <c r="M9" s="5">
        <v>489848250</v>
      </c>
      <c r="N9" s="5">
        <v>260310104</v>
      </c>
      <c r="O9" s="5">
        <v>260310104</v>
      </c>
      <c r="P9" s="5">
        <v>260310104</v>
      </c>
      <c r="Q9" s="2">
        <f t="shared" ref="Q9:Q13" si="0">N9/$K9</f>
        <v>0.53140968452985182</v>
      </c>
      <c r="R9" s="2">
        <f t="shared" ref="R9:R29" si="1">O9/$K9</f>
        <v>0.53140968452985182</v>
      </c>
      <c r="S9" s="2">
        <f t="shared" ref="S9:S29" si="2">P9/$K9</f>
        <v>0.53140968452985182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0</v>
      </c>
      <c r="J10" s="5">
        <v>0</v>
      </c>
      <c r="K10" s="5">
        <v>2604758456</v>
      </c>
      <c r="L10" s="5">
        <v>0</v>
      </c>
      <c r="M10" s="5">
        <v>2604758456</v>
      </c>
      <c r="N10" s="5">
        <v>922897219</v>
      </c>
      <c r="O10" s="5">
        <v>922897219</v>
      </c>
      <c r="P10" s="5">
        <v>922897219</v>
      </c>
      <c r="Q10" s="2">
        <f t="shared" si="0"/>
        <v>0.35431201571651599</v>
      </c>
      <c r="R10" s="2">
        <f t="shared" si="1"/>
        <v>0.35431201571651599</v>
      </c>
      <c r="S10" s="2">
        <f t="shared" si="2"/>
        <v>0.35431201571651599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37</v>
      </c>
      <c r="G11" s="9" t="s">
        <v>12</v>
      </c>
      <c r="H11" s="5">
        <v>70000000</v>
      </c>
      <c r="I11" s="5">
        <v>0</v>
      </c>
      <c r="J11" s="5">
        <v>0</v>
      </c>
      <c r="K11" s="5">
        <v>70000000</v>
      </c>
      <c r="L11" s="5">
        <v>0</v>
      </c>
      <c r="M11" s="5">
        <v>70000000</v>
      </c>
      <c r="N11" s="5">
        <v>69750700</v>
      </c>
      <c r="O11" s="5">
        <v>69750700</v>
      </c>
      <c r="P11" s="5">
        <v>69750700</v>
      </c>
      <c r="Q11" s="2">
        <f t="shared" si="0"/>
        <v>0.9964385714285714</v>
      </c>
      <c r="R11" s="2">
        <f t="shared" si="1"/>
        <v>0.9964385714285714</v>
      </c>
      <c r="S11" s="2">
        <f t="shared" si="2"/>
        <v>0.9964385714285714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37</v>
      </c>
      <c r="G12" s="9" t="s">
        <v>13</v>
      </c>
      <c r="H12" s="5">
        <v>7817084500</v>
      </c>
      <c r="I12" s="5">
        <v>0</v>
      </c>
      <c r="J12" s="5">
        <v>0</v>
      </c>
      <c r="K12" s="5">
        <v>7817084500</v>
      </c>
      <c r="L12" s="5">
        <v>0</v>
      </c>
      <c r="M12" s="5">
        <v>7003184604</v>
      </c>
      <c r="N12" s="5">
        <v>5736412898</v>
      </c>
      <c r="O12" s="5">
        <v>2899966366</v>
      </c>
      <c r="P12" s="5">
        <v>2899966366</v>
      </c>
      <c r="Q12" s="2">
        <f t="shared" si="0"/>
        <v>0.73383022762514594</v>
      </c>
      <c r="R12" s="2">
        <f t="shared" si="1"/>
        <v>0.3709779990225256</v>
      </c>
      <c r="S12" s="2">
        <f t="shared" si="2"/>
        <v>0.3709779990225256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37</v>
      </c>
      <c r="G13" s="9" t="s">
        <v>14</v>
      </c>
      <c r="H13" s="5">
        <v>2209754647</v>
      </c>
      <c r="I13" s="5">
        <v>0</v>
      </c>
      <c r="J13" s="5">
        <v>0</v>
      </c>
      <c r="K13" s="5">
        <v>2209754647</v>
      </c>
      <c r="L13" s="5">
        <v>0</v>
      </c>
      <c r="M13" s="5">
        <v>2209754647</v>
      </c>
      <c r="N13" s="5">
        <v>952258956</v>
      </c>
      <c r="O13" s="5">
        <v>952258956</v>
      </c>
      <c r="P13" s="5">
        <v>952258956</v>
      </c>
      <c r="Q13" s="2">
        <f t="shared" si="0"/>
        <v>0.43093424751603204</v>
      </c>
      <c r="R13" s="2">
        <f t="shared" si="1"/>
        <v>0.43093424751603204</v>
      </c>
      <c r="S13" s="2">
        <f t="shared" si="2"/>
        <v>0.43093424751603204</v>
      </c>
    </row>
    <row r="14" spans="1:19" x14ac:dyDescent="0.25">
      <c r="A14" s="22" t="s">
        <v>39</v>
      </c>
      <c r="B14" s="23"/>
      <c r="C14" s="23"/>
      <c r="D14" s="23"/>
      <c r="E14" s="23"/>
      <c r="F14" s="23"/>
      <c r="G14" s="24"/>
      <c r="H14" s="3">
        <f t="shared" ref="H14:J14" si="3">SUM(H8:H13)</f>
        <v>18050798945</v>
      </c>
      <c r="I14" s="3">
        <f t="shared" si="3"/>
        <v>0</v>
      </c>
      <c r="J14" s="3">
        <f t="shared" si="3"/>
        <v>0</v>
      </c>
      <c r="K14" s="3">
        <f t="shared" ref="K14:P14" si="4">SUM(K8:K13)</f>
        <v>18050798945</v>
      </c>
      <c r="L14" s="3">
        <f t="shared" si="4"/>
        <v>0</v>
      </c>
      <c r="M14" s="3">
        <f t="shared" si="4"/>
        <v>17236899049</v>
      </c>
      <c r="N14" s="3">
        <f t="shared" si="4"/>
        <v>10365461955</v>
      </c>
      <c r="O14" s="3">
        <f t="shared" si="4"/>
        <v>7529015423</v>
      </c>
      <c r="P14" s="3">
        <f t="shared" si="4"/>
        <v>7529015423</v>
      </c>
      <c r="Q14" s="4">
        <f>N14/K14</f>
        <v>0.57423840277558413</v>
      </c>
      <c r="R14" s="4">
        <f>O14/$K14</f>
        <v>0.41710150591896694</v>
      </c>
      <c r="S14" s="4">
        <f>P14/$K14</f>
        <v>0.41710150591896694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37</v>
      </c>
      <c r="G15" s="6" t="s">
        <v>15</v>
      </c>
      <c r="H15" s="5">
        <v>50000000</v>
      </c>
      <c r="I15" s="5">
        <v>186599000</v>
      </c>
      <c r="J15" s="5">
        <v>104285000</v>
      </c>
      <c r="K15" s="5">
        <v>132314000</v>
      </c>
      <c r="L15" s="5">
        <v>0</v>
      </c>
      <c r="M15" s="5">
        <v>132314000</v>
      </c>
      <c r="N15" s="5">
        <v>132314000</v>
      </c>
      <c r="O15" s="5">
        <v>132314000</v>
      </c>
      <c r="P15" s="5">
        <v>132314000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37</v>
      </c>
      <c r="G16" s="6" t="s">
        <v>16</v>
      </c>
      <c r="H16" s="5">
        <v>3106026511</v>
      </c>
      <c r="I16" s="5">
        <v>104285000</v>
      </c>
      <c r="J16" s="5">
        <v>186599000</v>
      </c>
      <c r="K16" s="5">
        <v>3023712511</v>
      </c>
      <c r="L16" s="5">
        <v>0</v>
      </c>
      <c r="M16" s="5">
        <v>2450986332.25</v>
      </c>
      <c r="N16" s="5">
        <v>1573506126.4000001</v>
      </c>
      <c r="O16" s="5">
        <v>859718387.46000004</v>
      </c>
      <c r="P16" s="5">
        <v>858937310.46000004</v>
      </c>
      <c r="Q16" s="2">
        <f>N16/$K16</f>
        <v>0.5203888004152919</v>
      </c>
      <c r="R16" s="2">
        <f t="shared" si="1"/>
        <v>0.28432543911910285</v>
      </c>
      <c r="S16" s="2">
        <f t="shared" si="2"/>
        <v>0.28406712190238381</v>
      </c>
    </row>
    <row r="17" spans="1:19" x14ac:dyDescent="0.25">
      <c r="A17" s="22" t="s">
        <v>40</v>
      </c>
      <c r="B17" s="23"/>
      <c r="C17" s="23"/>
      <c r="D17" s="23"/>
      <c r="E17" s="23"/>
      <c r="F17" s="23"/>
      <c r="G17" s="24"/>
      <c r="H17" s="3">
        <f t="shared" ref="H17:J17" si="5">SUM(H15:H16)</f>
        <v>3156026511</v>
      </c>
      <c r="I17" s="3">
        <f t="shared" si="5"/>
        <v>290884000</v>
      </c>
      <c r="J17" s="3">
        <f t="shared" si="5"/>
        <v>290884000</v>
      </c>
      <c r="K17" s="3">
        <f t="shared" ref="K17:P17" si="6">SUM(K15:K16)</f>
        <v>3156026511</v>
      </c>
      <c r="L17" s="3">
        <f t="shared" si="6"/>
        <v>0</v>
      </c>
      <c r="M17" s="3">
        <f t="shared" si="6"/>
        <v>2583300332.25</v>
      </c>
      <c r="N17" s="3">
        <f t="shared" si="6"/>
        <v>1705820126.4000001</v>
      </c>
      <c r="O17" s="3">
        <f t="shared" si="6"/>
        <v>992032387.46000004</v>
      </c>
      <c r="P17" s="3">
        <f t="shared" si="6"/>
        <v>991251310.46000004</v>
      </c>
      <c r="Q17" s="4">
        <f>N17/K17</f>
        <v>0.54049613349398129</v>
      </c>
      <c r="R17" s="4">
        <f>O17/$K17</f>
        <v>0.31432954824757492</v>
      </c>
      <c r="S17" s="4">
        <f>P17/$K17</f>
        <v>0.31408206078279044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37</v>
      </c>
      <c r="G18" s="6" t="s">
        <v>17</v>
      </c>
      <c r="H18" s="5">
        <v>63000000</v>
      </c>
      <c r="I18" s="5">
        <v>0</v>
      </c>
      <c r="J18" s="5">
        <v>0</v>
      </c>
      <c r="K18" s="5">
        <v>63000000</v>
      </c>
      <c r="L18" s="5">
        <v>0</v>
      </c>
      <c r="M18" s="5">
        <v>63000000</v>
      </c>
      <c r="N18" s="5">
        <v>63000000</v>
      </c>
      <c r="O18" s="5">
        <v>63000000</v>
      </c>
      <c r="P18" s="5">
        <v>63000000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37</v>
      </c>
      <c r="G19" s="6" t="s">
        <v>18</v>
      </c>
      <c r="H19" s="5">
        <v>70000000</v>
      </c>
      <c r="I19" s="5">
        <v>0</v>
      </c>
      <c r="J19" s="5">
        <v>0</v>
      </c>
      <c r="K19" s="5">
        <v>70000000</v>
      </c>
      <c r="L19" s="5">
        <v>0</v>
      </c>
      <c r="M19" s="5">
        <v>70000000</v>
      </c>
      <c r="N19" s="5">
        <v>70000000</v>
      </c>
      <c r="O19" s="5">
        <v>70000000</v>
      </c>
      <c r="P19" s="5">
        <v>70000000</v>
      </c>
      <c r="Q19" s="2">
        <f t="shared" ref="Q19:Q21" si="7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38</v>
      </c>
      <c r="G20" s="6" t="s">
        <v>19</v>
      </c>
      <c r="H20" s="5">
        <v>573000000</v>
      </c>
      <c r="I20" s="5">
        <v>0</v>
      </c>
      <c r="J20" s="5">
        <v>0</v>
      </c>
      <c r="K20" s="5">
        <v>573000000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7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37</v>
      </c>
      <c r="G21" s="6" t="s">
        <v>20</v>
      </c>
      <c r="H21" s="5">
        <v>207000000</v>
      </c>
      <c r="I21" s="5">
        <v>0</v>
      </c>
      <c r="J21" s="5">
        <v>0</v>
      </c>
      <c r="K21" s="5">
        <v>207000000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7"/>
        <v>0</v>
      </c>
      <c r="R21" s="2">
        <f t="shared" si="1"/>
        <v>0</v>
      </c>
      <c r="S21" s="2">
        <f t="shared" si="2"/>
        <v>0</v>
      </c>
    </row>
    <row r="22" spans="1:19" x14ac:dyDescent="0.25">
      <c r="A22" s="22" t="s">
        <v>41</v>
      </c>
      <c r="B22" s="23"/>
      <c r="C22" s="23"/>
      <c r="D22" s="23"/>
      <c r="E22" s="23"/>
      <c r="F22" s="23"/>
      <c r="G22" s="24"/>
      <c r="H22" s="3">
        <f t="shared" ref="H22:J22" si="8">SUM(H18:H21)</f>
        <v>913000000</v>
      </c>
      <c r="I22" s="3">
        <f t="shared" si="8"/>
        <v>0</v>
      </c>
      <c r="J22" s="3">
        <f t="shared" si="8"/>
        <v>0</v>
      </c>
      <c r="K22" s="3">
        <f>SUM(K18:K21)</f>
        <v>913000000</v>
      </c>
      <c r="L22" s="3">
        <f>SUM(L18:L21)</f>
        <v>0</v>
      </c>
      <c r="M22" s="3">
        <f>SUM(M18:M21)</f>
        <v>133000000</v>
      </c>
      <c r="N22" s="3">
        <f t="shared" ref="N22:O22" si="9">SUM(N18:N21)</f>
        <v>133000000</v>
      </c>
      <c r="O22" s="3">
        <f t="shared" si="9"/>
        <v>133000000</v>
      </c>
      <c r="P22" s="3">
        <f>SUM(P18:P21)</f>
        <v>133000000</v>
      </c>
      <c r="Q22" s="4">
        <f>N22/K22</f>
        <v>0.14567360350492881</v>
      </c>
      <c r="R22" s="4">
        <f>O22/$K22</f>
        <v>0.14567360350492881</v>
      </c>
      <c r="S22" s="4">
        <f>P22/$K22</f>
        <v>0.14567360350492881</v>
      </c>
    </row>
    <row r="23" spans="1:19" ht="22.5" x14ac:dyDescent="0.25">
      <c r="A23" s="7">
        <v>3901</v>
      </c>
      <c r="B23" s="7">
        <v>1000</v>
      </c>
      <c r="C23" s="7">
        <v>2</v>
      </c>
      <c r="D23" s="7"/>
      <c r="E23" s="8">
        <v>11</v>
      </c>
      <c r="F23" s="8" t="s">
        <v>37</v>
      </c>
      <c r="G23" s="9" t="s">
        <v>23</v>
      </c>
      <c r="H23" s="10">
        <v>4795902012</v>
      </c>
      <c r="I23" s="10">
        <v>0</v>
      </c>
      <c r="J23" s="10">
        <v>0</v>
      </c>
      <c r="K23" s="10">
        <v>4795902012</v>
      </c>
      <c r="L23" s="5">
        <v>0</v>
      </c>
      <c r="M23" s="5">
        <v>4676033364</v>
      </c>
      <c r="N23" s="5">
        <v>4665536075</v>
      </c>
      <c r="O23" s="5">
        <v>3197340214</v>
      </c>
      <c r="P23" s="5">
        <v>3175140214</v>
      </c>
      <c r="Q23" s="2">
        <f>N23/$K23</f>
        <v>0.9728172225633871</v>
      </c>
      <c r="R23" s="2">
        <f t="shared" si="1"/>
        <v>0.66668172243715973</v>
      </c>
      <c r="S23" s="2">
        <f t="shared" si="2"/>
        <v>0.66205277048099953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7">
        <v>11</v>
      </c>
      <c r="F24" s="7" t="s">
        <v>37</v>
      </c>
      <c r="G24" s="6" t="s">
        <v>21</v>
      </c>
      <c r="H24" s="5">
        <v>2000000000</v>
      </c>
      <c r="I24" s="5">
        <v>0</v>
      </c>
      <c r="J24" s="5">
        <v>0</v>
      </c>
      <c r="K24" s="5">
        <v>2000000000</v>
      </c>
      <c r="L24" s="5">
        <v>0</v>
      </c>
      <c r="M24" s="5">
        <v>2000000000</v>
      </c>
      <c r="N24" s="5">
        <v>2000000000</v>
      </c>
      <c r="O24" s="5">
        <v>0</v>
      </c>
      <c r="P24" s="5">
        <v>0</v>
      </c>
      <c r="Q24" s="2">
        <f t="shared" ref="Q24:Q28" si="10">N24/$K24</f>
        <v>1</v>
      </c>
      <c r="R24" s="2">
        <f t="shared" si="1"/>
        <v>0</v>
      </c>
      <c r="S24" s="2">
        <f t="shared" si="2"/>
        <v>0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37</v>
      </c>
      <c r="G25" s="6" t="s">
        <v>24</v>
      </c>
      <c r="H25" s="5">
        <v>5990819908</v>
      </c>
      <c r="I25" s="5">
        <v>0</v>
      </c>
      <c r="J25" s="5">
        <v>0</v>
      </c>
      <c r="K25" s="5">
        <v>5990819908</v>
      </c>
      <c r="L25" s="5">
        <v>0</v>
      </c>
      <c r="M25" s="5">
        <v>5400089854.8299999</v>
      </c>
      <c r="N25" s="5">
        <v>4364521913.8299999</v>
      </c>
      <c r="O25" s="5">
        <v>2297796820.2800002</v>
      </c>
      <c r="P25" s="5">
        <v>2157796820.2800002</v>
      </c>
      <c r="Q25" s="2">
        <f t="shared" si="10"/>
        <v>0.7285349886752096</v>
      </c>
      <c r="R25" s="2">
        <f t="shared" si="1"/>
        <v>0.38355297865181631</v>
      </c>
      <c r="S25" s="2">
        <f t="shared" si="2"/>
        <v>0.36018389025490971</v>
      </c>
    </row>
    <row r="26" spans="1:19" ht="22.5" x14ac:dyDescent="0.25">
      <c r="A26" s="7">
        <v>3902</v>
      </c>
      <c r="B26" s="7">
        <v>1000</v>
      </c>
      <c r="C26" s="7">
        <v>1</v>
      </c>
      <c r="D26" s="7"/>
      <c r="E26" s="7">
        <v>11</v>
      </c>
      <c r="F26" s="7" t="s">
        <v>37</v>
      </c>
      <c r="G26" s="6" t="s">
        <v>22</v>
      </c>
      <c r="H26" s="5">
        <v>236527149229</v>
      </c>
      <c r="I26" s="5">
        <v>0</v>
      </c>
      <c r="J26" s="5">
        <v>0</v>
      </c>
      <c r="K26" s="5">
        <v>236527149229</v>
      </c>
      <c r="L26" s="5">
        <v>0</v>
      </c>
      <c r="M26" s="5">
        <v>236498293197</v>
      </c>
      <c r="N26" s="5">
        <v>236498293197</v>
      </c>
      <c r="O26" s="5">
        <v>136813768066</v>
      </c>
      <c r="P26" s="5">
        <v>69444828144</v>
      </c>
      <c r="Q26" s="2">
        <f t="shared" si="10"/>
        <v>0.99987800118466708</v>
      </c>
      <c r="R26" s="2">
        <f t="shared" si="1"/>
        <v>0.57842733281133885</v>
      </c>
      <c r="S26" s="2">
        <f t="shared" si="2"/>
        <v>0.29360193267608853</v>
      </c>
    </row>
    <row r="27" spans="1:19" ht="22.5" x14ac:dyDescent="0.25">
      <c r="A27" s="7">
        <v>3902</v>
      </c>
      <c r="B27" s="7">
        <v>1000</v>
      </c>
      <c r="C27" s="7">
        <v>1</v>
      </c>
      <c r="D27" s="7"/>
      <c r="E27" s="7">
        <v>11</v>
      </c>
      <c r="F27" s="7" t="s">
        <v>38</v>
      </c>
      <c r="G27" s="6" t="s">
        <v>22</v>
      </c>
      <c r="H27" s="5">
        <v>27684340424</v>
      </c>
      <c r="I27" s="5">
        <v>0</v>
      </c>
      <c r="J27" s="5">
        <v>0</v>
      </c>
      <c r="K27" s="5">
        <v>27684340424</v>
      </c>
      <c r="L27" s="5">
        <v>0</v>
      </c>
      <c r="M27" s="5">
        <v>27684340423</v>
      </c>
      <c r="N27" s="5">
        <v>27684340423</v>
      </c>
      <c r="O27" s="5">
        <v>0</v>
      </c>
      <c r="P27" s="5">
        <v>0</v>
      </c>
      <c r="Q27" s="2">
        <f t="shared" si="10"/>
        <v>0.99999999996387845</v>
      </c>
      <c r="R27" s="2">
        <f t="shared" si="1"/>
        <v>0</v>
      </c>
      <c r="S27" s="2">
        <f t="shared" si="2"/>
        <v>0</v>
      </c>
    </row>
    <row r="28" spans="1:19" ht="22.5" x14ac:dyDescent="0.25">
      <c r="A28" s="7">
        <v>3902</v>
      </c>
      <c r="B28" s="7">
        <v>1000</v>
      </c>
      <c r="C28" s="7">
        <v>4</v>
      </c>
      <c r="D28" s="7"/>
      <c r="E28" s="7">
        <v>16</v>
      </c>
      <c r="F28" s="7" t="s">
        <v>38</v>
      </c>
      <c r="G28" s="6" t="s">
        <v>25</v>
      </c>
      <c r="H28" s="5">
        <v>60000000000</v>
      </c>
      <c r="I28" s="5">
        <v>0</v>
      </c>
      <c r="J28" s="5">
        <v>0</v>
      </c>
      <c r="K28" s="5">
        <v>60000000000</v>
      </c>
      <c r="L28" s="5">
        <v>0</v>
      </c>
      <c r="M28" s="5">
        <v>55700000000</v>
      </c>
      <c r="N28" s="5">
        <v>20000000000</v>
      </c>
      <c r="O28" s="5">
        <v>20000000000</v>
      </c>
      <c r="P28" s="5">
        <v>20000000000</v>
      </c>
      <c r="Q28" s="2">
        <f t="shared" si="10"/>
        <v>0.33333333333333331</v>
      </c>
      <c r="R28" s="2">
        <f t="shared" si="1"/>
        <v>0.33333333333333331</v>
      </c>
      <c r="S28" s="2">
        <f t="shared" si="2"/>
        <v>0.33333333333333331</v>
      </c>
    </row>
    <row r="29" spans="1:19" x14ac:dyDescent="0.25">
      <c r="A29" s="22" t="s">
        <v>42</v>
      </c>
      <c r="B29" s="23"/>
      <c r="C29" s="23"/>
      <c r="D29" s="23"/>
      <c r="E29" s="23"/>
      <c r="F29" s="23"/>
      <c r="G29" s="24"/>
      <c r="H29" s="3">
        <f t="shared" ref="H29:J29" si="11">SUM(H23:H28)</f>
        <v>336998211573</v>
      </c>
      <c r="I29" s="3">
        <f t="shared" si="11"/>
        <v>0</v>
      </c>
      <c r="J29" s="3">
        <f t="shared" si="11"/>
        <v>0</v>
      </c>
      <c r="K29" s="3">
        <f>SUM(K23:K28)</f>
        <v>336998211573</v>
      </c>
      <c r="L29" s="3">
        <f t="shared" ref="L29:P29" si="12">SUM(L23:L28)</f>
        <v>0</v>
      </c>
      <c r="M29" s="3">
        <f t="shared" si="12"/>
        <v>331958756838.82996</v>
      </c>
      <c r="N29" s="3">
        <f t="shared" si="12"/>
        <v>295212691608.82996</v>
      </c>
      <c r="O29" s="3">
        <f t="shared" si="12"/>
        <v>162308905100.28</v>
      </c>
      <c r="P29" s="3">
        <f t="shared" si="12"/>
        <v>94777765178.279999</v>
      </c>
      <c r="Q29" s="4">
        <f>N29/K29</f>
        <v>0.87600670113610224</v>
      </c>
      <c r="R29" s="4">
        <f t="shared" si="1"/>
        <v>0.48163135448901606</v>
      </c>
      <c r="S29" s="4">
        <f t="shared" si="2"/>
        <v>0.28124115180281717</v>
      </c>
    </row>
    <row r="30" spans="1:19" x14ac:dyDescent="0.25">
      <c r="A30" s="25" t="s">
        <v>43</v>
      </c>
      <c r="B30" s="26"/>
      <c r="C30" s="26"/>
      <c r="D30" s="26"/>
      <c r="E30" s="26"/>
      <c r="F30" s="26"/>
      <c r="G30" s="27"/>
      <c r="H30" s="18">
        <f t="shared" ref="H30:J30" si="13">H29+H22+H17+H14</f>
        <v>359118037029</v>
      </c>
      <c r="I30" s="18">
        <f t="shared" si="13"/>
        <v>290884000</v>
      </c>
      <c r="J30" s="18">
        <f t="shared" si="13"/>
        <v>290884000</v>
      </c>
      <c r="K30" s="18">
        <f t="shared" ref="K30:P30" si="14">K29+K22+K17+K14</f>
        <v>359118037029</v>
      </c>
      <c r="L30" s="18">
        <f t="shared" si="14"/>
        <v>0</v>
      </c>
      <c r="M30" s="18">
        <f t="shared" si="14"/>
        <v>351911956220.07996</v>
      </c>
      <c r="N30" s="18">
        <f t="shared" si="14"/>
        <v>307416973690.22998</v>
      </c>
      <c r="O30" s="18">
        <f t="shared" si="14"/>
        <v>170962952910.73999</v>
      </c>
      <c r="P30" s="18">
        <f t="shared" si="14"/>
        <v>103431031911.74001</v>
      </c>
      <c r="Q30" s="17">
        <f>N30/($K$30-$L$30)</f>
        <v>0.85603323139518339</v>
      </c>
      <c r="R30" s="17">
        <f>O30/($K$30-$L$30)</f>
        <v>0.47606339777618617</v>
      </c>
      <c r="S30" s="17">
        <f>P30/($K$30-$L$30)</f>
        <v>0.28801402671787157</v>
      </c>
    </row>
    <row r="32" spans="1:19" x14ac:dyDescent="0.25">
      <c r="K32" s="14"/>
      <c r="L32" s="14"/>
      <c r="M32" s="14"/>
      <c r="N32" s="14"/>
      <c r="O32" s="14"/>
      <c r="P32" s="14"/>
    </row>
    <row r="34" spans="11:16" x14ac:dyDescent="0.25">
      <c r="K34" s="15"/>
      <c r="L34" s="15"/>
      <c r="M34" s="15"/>
      <c r="N34" s="15"/>
      <c r="O34" s="15"/>
      <c r="P34" s="15"/>
    </row>
    <row r="35" spans="11:16" x14ac:dyDescent="0.25">
      <c r="K35" s="15"/>
      <c r="L35" s="15"/>
      <c r="M35" s="15"/>
      <c r="N35" s="15"/>
      <c r="O35" s="15"/>
      <c r="P35" s="15"/>
    </row>
  </sheetData>
  <sheetProtection password="EECB" sheet="1" objects="1" scenarios="1"/>
  <mergeCells count="10">
    <mergeCell ref="A29:G29"/>
    <mergeCell ref="A30:G30"/>
    <mergeCell ref="A17:G17"/>
    <mergeCell ref="A22:G22"/>
    <mergeCell ref="A14:G14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2017-07-11T14:20:08Z</dcterms:modified>
</cp:coreProperties>
</file>