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es compartidas\Gestión Financiera_17 Presupuesto\2024\EJECUCIONES PÁG WEB\1. Enero 2024\"/>
    </mc:Choice>
  </mc:AlternateContent>
  <xr:revisionPtr revIDLastSave="0" documentId="13_ncr:1_{D5BB9811-D8E7-408B-94DC-A3D687E555B6}" xr6:coauthVersionLast="47" xr6:coauthVersionMax="47" xr10:uidLastSave="{00000000-0000-0000-0000-000000000000}"/>
  <bookViews>
    <workbookView xWindow="20370" yWindow="-120" windowWidth="29040" windowHeight="15840" xr2:uid="{FF2D491B-7EF1-4A3F-8175-EB16E56C6ECE}"/>
  </bookViews>
  <sheets>
    <sheet name="ENERO 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7" i="1" l="1"/>
  <c r="AD47" i="1" s="1"/>
  <c r="Z47" i="1"/>
  <c r="Y47" i="1"/>
  <c r="AC47" i="1" s="1"/>
  <c r="X47" i="1"/>
  <c r="AB47" i="1" s="1"/>
  <c r="W47" i="1"/>
  <c r="W12" i="1" s="1"/>
  <c r="V47" i="1"/>
  <c r="U47" i="1"/>
  <c r="T47" i="1"/>
  <c r="S47" i="1"/>
  <c r="S12" i="1" s="1"/>
  <c r="R47" i="1"/>
  <c r="Q47" i="1"/>
  <c r="AD46" i="1"/>
  <c r="AC46" i="1"/>
  <c r="AB46" i="1"/>
  <c r="AD45" i="1"/>
  <c r="AC45" i="1"/>
  <c r="AB45" i="1"/>
  <c r="AD44" i="1"/>
  <c r="AC44" i="1"/>
  <c r="AB44" i="1"/>
  <c r="AD43" i="1"/>
  <c r="AC43" i="1"/>
  <c r="AB43" i="1"/>
  <c r="AD42" i="1"/>
  <c r="AC42" i="1"/>
  <c r="AB42" i="1"/>
  <c r="AD41" i="1"/>
  <c r="AC41" i="1"/>
  <c r="AB41" i="1"/>
  <c r="AD40" i="1"/>
  <c r="AC40" i="1"/>
  <c r="AB40" i="1"/>
  <c r="AD39" i="1"/>
  <c r="AC39" i="1"/>
  <c r="AB39" i="1"/>
  <c r="AD38" i="1"/>
  <c r="AC38" i="1"/>
  <c r="AB38" i="1"/>
  <c r="AD37" i="1"/>
  <c r="AC37" i="1"/>
  <c r="AB37" i="1"/>
  <c r="AD36" i="1"/>
  <c r="AC36" i="1"/>
  <c r="AB36" i="1"/>
  <c r="AD35" i="1"/>
  <c r="AC35" i="1"/>
  <c r="AB35" i="1"/>
  <c r="AD34" i="1"/>
  <c r="AC34" i="1"/>
  <c r="AB34" i="1"/>
  <c r="AD33" i="1"/>
  <c r="AC33" i="1"/>
  <c r="AB33" i="1"/>
  <c r="AD32" i="1"/>
  <c r="AC32" i="1"/>
  <c r="AB32" i="1"/>
  <c r="Z31" i="1"/>
  <c r="V31" i="1"/>
  <c r="R31" i="1"/>
  <c r="AA30" i="1"/>
  <c r="AD30" i="1" s="1"/>
  <c r="Z30" i="1"/>
  <c r="Y30" i="1"/>
  <c r="AC30" i="1" s="1"/>
  <c r="X30" i="1"/>
  <c r="AB30" i="1" s="1"/>
  <c r="W30" i="1"/>
  <c r="V30" i="1"/>
  <c r="U30" i="1"/>
  <c r="T30" i="1"/>
  <c r="S30" i="1"/>
  <c r="R30" i="1"/>
  <c r="Q30" i="1"/>
  <c r="AD29" i="1"/>
  <c r="AC29" i="1"/>
  <c r="AB29" i="1"/>
  <c r="AD28" i="1"/>
  <c r="AC28" i="1"/>
  <c r="AB28" i="1"/>
  <c r="AD27" i="1"/>
  <c r="AC27" i="1"/>
  <c r="AB27" i="1"/>
  <c r="AA26" i="1"/>
  <c r="AD26" i="1" s="1"/>
  <c r="Z26" i="1"/>
  <c r="Y26" i="1"/>
  <c r="AC26" i="1" s="1"/>
  <c r="X26" i="1"/>
  <c r="AB26" i="1" s="1"/>
  <c r="W26" i="1"/>
  <c r="W10" i="1" s="1"/>
  <c r="W9" i="1" s="1"/>
  <c r="V26" i="1"/>
  <c r="U26" i="1"/>
  <c r="T26" i="1"/>
  <c r="S26" i="1"/>
  <c r="S10" i="1" s="1"/>
  <c r="S9" i="1" s="1"/>
  <c r="R26" i="1"/>
  <c r="Q26" i="1"/>
  <c r="AD25" i="1"/>
  <c r="AC25" i="1"/>
  <c r="AB25" i="1"/>
  <c r="AD24" i="1"/>
  <c r="AC24" i="1"/>
  <c r="AB24" i="1"/>
  <c r="AD23" i="1"/>
  <c r="AC23" i="1"/>
  <c r="AB23" i="1"/>
  <c r="AD22" i="1"/>
  <c r="AC22" i="1"/>
  <c r="AB22" i="1"/>
  <c r="AD21" i="1"/>
  <c r="AC21" i="1"/>
  <c r="AB21" i="1"/>
  <c r="AA20" i="1"/>
  <c r="AD20" i="1" s="1"/>
  <c r="Z20" i="1"/>
  <c r="Y20" i="1"/>
  <c r="AC20" i="1" s="1"/>
  <c r="X20" i="1"/>
  <c r="X10" i="1" s="1"/>
  <c r="W20" i="1"/>
  <c r="V20" i="1"/>
  <c r="U20" i="1"/>
  <c r="T20" i="1"/>
  <c r="T10" i="1" s="1"/>
  <c r="T9" i="1" s="1"/>
  <c r="S20" i="1"/>
  <c r="R20" i="1"/>
  <c r="Q20" i="1"/>
  <c r="AD19" i="1"/>
  <c r="AC19" i="1"/>
  <c r="AB19" i="1"/>
  <c r="AA18" i="1"/>
  <c r="AA31" i="1" s="1"/>
  <c r="AD31" i="1" s="1"/>
  <c r="Z18" i="1"/>
  <c r="Y18" i="1"/>
  <c r="Y31" i="1" s="1"/>
  <c r="X18" i="1"/>
  <c r="AB18" i="1" s="1"/>
  <c r="W18" i="1"/>
  <c r="W31" i="1" s="1"/>
  <c r="V18" i="1"/>
  <c r="U18" i="1"/>
  <c r="U31" i="1" s="1"/>
  <c r="T18" i="1"/>
  <c r="T31" i="1" s="1"/>
  <c r="S18" i="1"/>
  <c r="S31" i="1" s="1"/>
  <c r="R18" i="1"/>
  <c r="Q18" i="1"/>
  <c r="Q31" i="1" s="1"/>
  <c r="AD17" i="1"/>
  <c r="AC17" i="1"/>
  <c r="AB17" i="1"/>
  <c r="AD16" i="1"/>
  <c r="AC16" i="1"/>
  <c r="AB16" i="1"/>
  <c r="AD15" i="1"/>
  <c r="AC15" i="1"/>
  <c r="AB15" i="1"/>
  <c r="Z12" i="1"/>
  <c r="Y12" i="1"/>
  <c r="AC12" i="1" s="1"/>
  <c r="X12" i="1"/>
  <c r="AB12" i="1" s="1"/>
  <c r="V12" i="1"/>
  <c r="U12" i="1"/>
  <c r="T12" i="1"/>
  <c r="R12" i="1"/>
  <c r="Q12" i="1"/>
  <c r="Z10" i="1"/>
  <c r="Z9" i="1" s="1"/>
  <c r="V10" i="1"/>
  <c r="V9" i="1" s="1"/>
  <c r="R10" i="1"/>
  <c r="R9" i="1" s="1"/>
  <c r="AC31" i="1" l="1"/>
  <c r="AB10" i="1"/>
  <c r="X9" i="1"/>
  <c r="AB9" i="1" s="1"/>
  <c r="AB20" i="1"/>
  <c r="AA10" i="1"/>
  <c r="AD18" i="1"/>
  <c r="AC18" i="1"/>
  <c r="X31" i="1"/>
  <c r="AB31" i="1" s="1"/>
  <c r="Q10" i="1"/>
  <c r="Q9" i="1" s="1"/>
  <c r="U10" i="1"/>
  <c r="U9" i="1" s="1"/>
  <c r="Y10" i="1"/>
  <c r="AA12" i="1"/>
  <c r="AD12" i="1" s="1"/>
  <c r="AC10" i="1" l="1"/>
  <c r="Y9" i="1"/>
  <c r="AC9" i="1" s="1"/>
  <c r="AA9" i="1"/>
  <c r="AD9" i="1" s="1"/>
  <c r="AD10" i="1"/>
</calcChain>
</file>

<file path=xl/sharedStrings.xml><?xml version="1.0" encoding="utf-8"?>
<sst xmlns="http://schemas.openxmlformats.org/spreadsheetml/2006/main" count="399" uniqueCount="137">
  <si>
    <t xml:space="preserve">MINISTERIO DE CIENCIA, TECNOLOGIA E INNOVACIÓN </t>
  </si>
  <si>
    <t xml:space="preserve">EJECUCION ACUMULADA PRESUPUESTO DE GASTOS ENERO </t>
  </si>
  <si>
    <t>VIGENCIA 2024</t>
  </si>
  <si>
    <t>CIFRAS EN PESOS</t>
  </si>
  <si>
    <t/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</si>
  <si>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</si>
  <si>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</si>
  <si>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</si>
  <si>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</si>
  <si>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</si>
  <si>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</si>
  <si>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</si>
  <si>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</si>
  <si>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</si>
  <si>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</si>
  <si>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</si>
  <si>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</si>
  <si>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</si>
  <si>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</si>
  <si>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</si>
  <si>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</si>
  <si>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</si>
  <si>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</si>
  <si>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</si>
  <si>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</si>
  <si>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</si>
  <si>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</si>
  <si>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</si>
  <si>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</si>
  <si>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</si>
  <si>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</si>
  <si>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</si>
  <si>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%
COMP</t>
  </si>
  <si>
    <t>%
OBLI</t>
  </si>
  <si>
    <t>%
PAGOS</t>
  </si>
  <si>
    <t>39-01-01</t>
  </si>
  <si>
    <t>MINISTERIO DE CIENCIA, TECNOLOGIA E INNOVACION - GESTION GENERAL</t>
  </si>
  <si>
    <t>A+B+C</t>
  </si>
  <si>
    <t>TOTAL PRESUPUESTO</t>
  </si>
  <si>
    <t>A</t>
  </si>
  <si>
    <t>GASTOS DE FUNCIONAMIENTO</t>
  </si>
  <si>
    <t>B</t>
  </si>
  <si>
    <t xml:space="preserve">SERVICIO DE LA DEUDA </t>
  </si>
  <si>
    <t>C</t>
  </si>
  <si>
    <t>GASTOS DE INVERSIÓN</t>
  </si>
  <si>
    <t>A-01-01-01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</si>
  <si>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</si>
  <si>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</si>
  <si>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</si>
  <si>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</si>
  <si>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</si>
  <si>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</si>
  <si>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</si>
  <si>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</si>
  <si>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</si>
  <si>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</si>
  <si>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</si>
  <si>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TOTAL GASTOS DE PERSONAL</t>
  </si>
  <si>
    <t>A-02</t>
  </si>
  <si>
    <t>ADQUISICIÓN DE BIENES  Y SERVICIOS</t>
  </si>
  <si>
    <t>TOTAL ADQ BIENES Y SERVICIOS</t>
  </si>
  <si>
    <t>A-03-03-01-999</t>
  </si>
  <si>
    <t>999</t>
  </si>
  <si>
    <t>OTRAS TRANSFERENCIAS - DISTRIBUCIÓN PREVIO CONCEPTO DGPPN</t>
  </si>
  <si>
    <t>A-03-04-02-012</t>
  </si>
  <si>
    <t>04</t>
  </si>
  <si>
    <t>012</t>
  </si>
  <si>
    <t>INCAPACIDADES Y LICENCIAS DE MATERNIDAD Y PATERNIDAD (NO DE PENSIONES)</t>
  </si>
  <si>
    <t>A-03-06-01-008</t>
  </si>
  <si>
    <t>06</t>
  </si>
  <si>
    <t>008</t>
  </si>
  <si>
    <t>CENTRO INTERNACIONAL DE FÍSICA (DECRETO 267 DE 1984)</t>
  </si>
  <si>
    <t>A-03-06-01-009</t>
  </si>
  <si>
    <t>009</t>
  </si>
  <si>
    <t>CENTRO INTERNACIONAL DE INVESTIGACIONES MÉDICAS - CIDEIM (DECRETO 578 DE 1990)</t>
  </si>
  <si>
    <t>A-03-10</t>
  </si>
  <si>
    <t>SENTENCIAS Y CONCILIACIONES</t>
  </si>
  <si>
    <t>TOTAL TRANSFERENCIAS CORRIENTES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</si>
  <si>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</si>
  <si>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</si>
  <si>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</si>
  <si>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</si>
  <si>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</si>
  <si>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</si>
  <si>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</si>
  <si>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</si>
  <si>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</si>
  <si>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TOTAL GASTOS POR TRIBUTOS, MULTAS, SANCIONES E INTERESES DE MORA</t>
  </si>
  <si>
    <t>TOTAL GASTOS DE FUNCIONAMIENTO</t>
  </si>
  <si>
    <t>C-3902-1000-6-40402D</t>
  </si>
  <si>
    <t>3902</t>
  </si>
  <si>
    <t>1000</t>
  </si>
  <si>
    <t>6</t>
  </si>
  <si>
    <t>40402D</t>
  </si>
  <si>
    <t>4. TRANSFORMACIÓN PRODUCTIVA, INTERNACIONALIZACIÓN Y ACCIÓN CLÍMATICA / D. DESARROLLO CIENTÍFICO Y FORTALECIMIENTO DEL TALENTO EN TECNOLOGÍAS CONVERGENTES</t>
  </si>
  <si>
    <t>C-3903-1000-7-10101B</t>
  </si>
  <si>
    <t>3903</t>
  </si>
  <si>
    <t>7</t>
  </si>
  <si>
    <t>10101B</t>
  </si>
  <si>
    <t>1. ORDENAMIENTO DEL TERRITORIO ALREDEDOR DEL AGUA Y JUSTICIA AMBIENTAL / B. DEMOCRATIZACIÓN DEL CONOCIMIENTO, LA INFORMACIÓN AMBIENTAL Y DE RIESGO DE DESASTRES</t>
  </si>
  <si>
    <t>C-3903-1000-7-30101C</t>
  </si>
  <si>
    <t>30101C</t>
  </si>
  <si>
    <t>3. DERECHO HUMANO A LA ALIMENTACIÓN / C. SISTEMAS TERRITORIALES DE INNOVACIÓN, FORTALECIMIENTO DEL SISTEMA NACIONAL DE INNOVACIÓN AGROPECUARIA (SNIA) Y MISIÓN DE INVESTIGACIÓN E INNOVACIÓN</t>
  </si>
  <si>
    <t>C-3903-1000-7-40301C</t>
  </si>
  <si>
    <t>40301C</t>
  </si>
  <si>
    <t>4. TRANSFORMACIÓN PRODUCTIVA, INTERNACIONALIZACIÓN Y ACCIÓN CLÍMATICA / C. CIERRE DE BRECHAS ENERGÉTICAS</t>
  </si>
  <si>
    <t>C-3903-1000-7-40402A</t>
  </si>
  <si>
    <t>40402A</t>
  </si>
  <si>
    <t>4. TRANSFORMACIÓN PRODUCTIVA, INTERNACIONALIZACIÓN Y ACCIÓN CLÍMATICA / A. CONCURRENCIA DE RECURSOS ALREDEDOR DE INVERSIONES ESTRATÉGICAS EN CIENCIA, TECNOLOGÍA E INNOVACIÓN (CTI)</t>
  </si>
  <si>
    <t>C-3903-1000-7-52104B</t>
  </si>
  <si>
    <t>52104B</t>
  </si>
  <si>
    <t>5. CONVERGENCIA REGIONAL / B. INSERCIÓN DE LAS REGIONES EN CADENAS GLOBALES DE VALOR</t>
  </si>
  <si>
    <t>C-3905-1000-1-30101C</t>
  </si>
  <si>
    <t>3905</t>
  </si>
  <si>
    <t>1</t>
  </si>
  <si>
    <t>C-3906-1000-1-40402D</t>
  </si>
  <si>
    <t>3906</t>
  </si>
  <si>
    <t>C-3906-1000-2-10101B</t>
  </si>
  <si>
    <t>2</t>
  </si>
  <si>
    <t>C-3906-1000-2-20201F</t>
  </si>
  <si>
    <t>20201F</t>
  </si>
  <si>
    <t>16</t>
  </si>
  <si>
    <t>2. SEGURIDAD HUMANA Y JUSTICIA SOCIAL / F. FORTALECIMIENTO DE LA POLÍTICA DE CIENCIA, TECNOLOGÍA E INNOVACIÓN EN SALUD</t>
  </si>
  <si>
    <t>C-3906-1000-2-30101C</t>
  </si>
  <si>
    <t>C-3906-1000-2-40301C</t>
  </si>
  <si>
    <t>C-3906-1000-2-40402C</t>
  </si>
  <si>
    <t>40402C</t>
  </si>
  <si>
    <t>4. TRANSFORMACIÓN PRODUCTIVA, INTERNACIONALIZACIÓN Y ACCIÓN CLÍMATICA / C. MARCO REGULATORIO PARA INVESTIGAR E INNOVAR</t>
  </si>
  <si>
    <t>C-3906-1000-2-52104A</t>
  </si>
  <si>
    <t>52104A</t>
  </si>
  <si>
    <t>5. CONVERGENCIA REGIONAL / A. TRANSFORMACIÓN PRODUCTIVA DE LAS REGIONES</t>
  </si>
  <si>
    <t>C-3999-1000-1-53105B</t>
  </si>
  <si>
    <t>3999</t>
  </si>
  <si>
    <t>53105B</t>
  </si>
  <si>
    <t>5. CONVERGENCIA REGIONAL / B. ENTIDADES PÚBLICAS TERRITORIALES Y NACIONALES FORTALECIDAS</t>
  </si>
  <si>
    <t>TOTAL GASTOS DE INVERSIÓN</t>
  </si>
  <si>
    <t>SECCIÓN: 390101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</si>
</sst>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5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 tint="4.9989318521683403E-2"/>
      <name val="Times New Roman"/>
      <family val="1"/>
    </font>
    <font>
      <sz val="11"/>
      <color theme="1" tint="4.9989318521683403E-2"/>
      <name val="Arial Narrow"/>
      <family val="2"/>
    </font>
    <font>
      <b/>
      <sz val="10"/>
      <color theme="1" tint="4.9989318521683403E-2"/>
      <name val="Times New Roman"/>
      <family val="1"/>
    </font>
    <font>
      <sz val="10"/>
      <color theme="1" tint="4.9989318521683403E-2"/>
      <name val="Arial Narrow"/>
      <family val="2"/>
    </font>
    <font>
      <b/>
      <sz val="10"/>
      <color theme="1" tint="4.9989318521683403E-2"/>
      <name val="Arial Narrow"/>
      <family val="2"/>
    </font>
    <font>
      <b/>
      <sz val="9"/>
      <color rgb="FF000000"/>
      <name val="Times New Roman"/>
      <family val="1"/>
    </font>
    <font>
      <sz val="11"/>
      <name val="Calibri"/>
      <family val="2"/>
    </font>
    <font>
      <b/>
      <sz val="9"/>
      <color theme="0"/>
      <name val="Times New Roman"/>
      <family val="1"/>
    </font>
    <font>
      <sz val="9"/>
      <color theme="0"/>
      <name val="Times New Roman"/>
      <family val="1"/>
    </font>
    <font>
      <b/>
      <sz val="9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color theme="0"/>
      <name val="Times New Roman"/>
      <family val="1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33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 wrapText="1" readingOrder="1"/>
    </xf>
    <xf numFmtId="0" fontId="5" fillId="0" borderId="0" xfId="0" applyFont="1"/>
    <xf numFmtId="0" fontId="6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0" fontId="7" fillId="0" borderId="2" xfId="0" applyFont="1" applyBorder="1" applyAlignment="1">
      <alignment horizontal="center" vertical="center" wrapText="1" readingOrder="1"/>
    </xf>
    <xf numFmtId="10" fontId="7" fillId="0" borderId="2" xfId="2" applyNumberFormat="1" applyFont="1" applyBorder="1" applyAlignment="1">
      <alignment horizontal="center" vertical="center" readingOrder="1"/>
    </xf>
    <xf numFmtId="0" fontId="8" fillId="0" borderId="0" xfId="0" applyFont="1"/>
    <xf numFmtId="0" fontId="9" fillId="2" borderId="2" xfId="0" applyFont="1" applyFill="1" applyBorder="1" applyAlignment="1">
      <alignment horizontal="left" vertical="center" readingOrder="1"/>
    </xf>
    <xf numFmtId="0" fontId="10" fillId="2" borderId="2" xfId="0" applyFont="1" applyFill="1" applyBorder="1" applyAlignment="1">
      <alignment horizontal="left" vertical="center" wrapText="1" readingOrder="1"/>
    </xf>
    <xf numFmtId="0" fontId="9" fillId="2" borderId="2" xfId="0" applyFont="1" applyFill="1" applyBorder="1" applyAlignment="1">
      <alignment horizontal="center" vertical="center" readingOrder="1"/>
    </xf>
    <xf numFmtId="44" fontId="9" fillId="2" borderId="2" xfId="0" applyNumberFormat="1" applyFont="1" applyFill="1" applyBorder="1" applyAlignment="1">
      <alignment horizontal="center" vertical="center" wrapText="1" readingOrder="1"/>
    </xf>
    <xf numFmtId="10" fontId="11" fillId="3" borderId="2" xfId="2" applyNumberFormat="1" applyFont="1" applyFill="1" applyBorder="1" applyAlignment="1">
      <alignment horizontal="center" vertical="center" readingOrder="1"/>
    </xf>
    <xf numFmtId="44" fontId="9" fillId="2" borderId="2" xfId="1" applyFont="1" applyFill="1" applyBorder="1" applyAlignment="1">
      <alignment horizontal="center" vertical="center" wrapText="1" readingOrder="1"/>
    </xf>
    <xf numFmtId="0" fontId="9" fillId="4" borderId="3" xfId="0" applyFont="1" applyFill="1" applyBorder="1" applyAlignment="1">
      <alignment horizontal="center" vertical="center" readingOrder="1"/>
    </xf>
    <xf numFmtId="0" fontId="9" fillId="4" borderId="4" xfId="0" applyFont="1" applyFill="1" applyBorder="1" applyAlignment="1">
      <alignment horizontal="center" vertical="center" readingOrder="1"/>
    </xf>
    <xf numFmtId="0" fontId="9" fillId="4" borderId="5" xfId="0" applyFont="1" applyFill="1" applyBorder="1" applyAlignment="1">
      <alignment horizontal="center" vertical="center" readingOrder="1"/>
    </xf>
    <xf numFmtId="0" fontId="8" fillId="4" borderId="0" xfId="0" applyFont="1" applyFill="1"/>
    <xf numFmtId="0" fontId="12" fillId="0" borderId="2" xfId="0" applyFont="1" applyBorder="1" applyAlignment="1">
      <alignment horizontal="center" vertical="center" readingOrder="1"/>
    </xf>
    <xf numFmtId="0" fontId="12" fillId="0" borderId="2" xfId="0" applyFont="1" applyBorder="1" applyAlignment="1">
      <alignment horizontal="left" vertical="center" wrapText="1" readingOrder="1"/>
    </xf>
    <xf numFmtId="0" fontId="12" fillId="0" borderId="2" xfId="0" applyFont="1" applyBorder="1" applyAlignment="1">
      <alignment vertical="center" readingOrder="1"/>
    </xf>
    <xf numFmtId="44" fontId="12" fillId="0" borderId="2" xfId="1" applyFont="1" applyBorder="1" applyAlignment="1">
      <alignment horizontal="right" vertical="center" readingOrder="1"/>
    </xf>
    <xf numFmtId="10" fontId="12" fillId="3" borderId="2" xfId="2" applyNumberFormat="1" applyFont="1" applyFill="1" applyBorder="1" applyAlignment="1">
      <alignment horizontal="right" vertical="center" readingOrder="1"/>
    </xf>
    <xf numFmtId="0" fontId="12" fillId="0" borderId="2" xfId="0" applyFont="1" applyBorder="1" applyAlignment="1">
      <alignment horizontal="left" vertical="center" readingOrder="1"/>
    </xf>
    <xf numFmtId="10" fontId="8" fillId="0" borderId="0" xfId="2" applyNumberFormat="1" applyFont="1" applyAlignment="1"/>
    <xf numFmtId="0" fontId="13" fillId="2" borderId="2" xfId="0" applyFont="1" applyFill="1" applyBorder="1" applyAlignment="1">
      <alignment horizontal="center" vertical="center" readingOrder="1"/>
    </xf>
    <xf numFmtId="0" fontId="13" fillId="2" borderId="2" xfId="0" applyFont="1" applyFill="1" applyBorder="1" applyAlignment="1">
      <alignment horizontal="left" vertical="center" wrapText="1" readingOrder="1"/>
    </xf>
    <xf numFmtId="0" fontId="13" fillId="2" borderId="2" xfId="0" applyFont="1" applyFill="1" applyBorder="1" applyAlignment="1">
      <alignment vertical="center" readingOrder="1"/>
    </xf>
    <xf numFmtId="0" fontId="13" fillId="2" borderId="2" xfId="0" applyFont="1" applyFill="1" applyBorder="1" applyAlignment="1">
      <alignment horizontal="left" vertical="center" readingOrder="1"/>
    </xf>
    <xf numFmtId="44" fontId="13" fillId="2" borderId="2" xfId="1" applyFont="1" applyFill="1" applyBorder="1" applyAlignment="1">
      <alignment horizontal="right" vertical="center" readingOrder="1"/>
    </xf>
    <xf numFmtId="10" fontId="13" fillId="2" borderId="2" xfId="2" applyNumberFormat="1" applyFont="1" applyFill="1" applyBorder="1" applyAlignment="1">
      <alignment horizontal="right" vertical="center" readingOrder="1"/>
    </xf>
    <xf numFmtId="0" fontId="14" fillId="4" borderId="0" xfId="0" applyFont="1" applyFill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412936</xdr:colOff>
      <xdr:row>0</xdr:row>
      <xdr:rowOff>193861</xdr:rowOff>
    </xdr:from>
    <xdr:to>
      <xdr:col>2</xdr:col>
      <xdr:colOff>141755</xdr:colOff>
      <xdr:row>4</xdr:row>
      <xdr:rowOff>140073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8FC78A-F97C-4EDC-975E-D1D06F000EF4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" r="65345" b="-5741"/>
        <a:stretch/>
      </xdr:blipFill>
      <xdr:spPr>
        <a:xfrm>
          <a:off x="412936" y="193861"/>
          <a:ext cx="2478182" cy="689162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26</xdr:col>
      <xdr:colOff>676275</xdr:colOff>
      <xdr:row>1</xdr:row>
      <xdr:rowOff>38661</xdr:rowOff>
    </xdr:from>
    <xdr:to>
      <xdr:col>29</xdr:col>
      <xdr:colOff>219676</xdr:colOff>
      <xdr:row>5</xdr:row>
      <xdr:rowOff>82313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B00352-F0DF-4AD1-9AEB-76187A48A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50950" y="248211"/>
          <a:ext cx="1972275" cy="7389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3E4FF-31FF-4761-AA97-4AE68C321119}">
  <dimension ref="A1:AD47"/>
  <sheetViews>
    <sheetView showGridLines="0" tabSelected="1" zoomScale="85" zoomScaleNormal="85" workbookViewId="0">
      <selection activeCell="A13" sqref="A13:AD13"/>
    </sheetView>
  </sheetViews>
  <sheetFormatPr baseColWidth="10" defaultRowHeight="15" x14ac:dyDescent="0.25"/>
  <cols>
    <col min="1" max="1" width="7.28515625" style="10" bestFit="1" customWidth="1"/>
    <col min="2" max="2" width="34" style="10" customWidth="1"/>
    <col min="3" max="3" width="17.5703125" style="10" bestFit="1" customWidth="1"/>
    <col min="4" max="4" width="6" style="10" bestFit="1" customWidth="1"/>
    <col min="5" max="5" width="5.28515625" style="10" bestFit="1" customWidth="1"/>
    <col min="6" max="6" width="4.5703125" style="10" bestFit="1" customWidth="1"/>
    <col min="7" max="7" width="5.28515625" style="10" bestFit="1" customWidth="1"/>
    <col min="8" max="8" width="6.5703125" style="10" bestFit="1" customWidth="1"/>
    <col min="9" max="9" width="4.85546875" style="10" bestFit="1" customWidth="1"/>
    <col min="10" max="10" width="5.85546875" style="10" bestFit="1" customWidth="1"/>
    <col min="11" max="11" width="5.28515625" style="10" bestFit="1" customWidth="1"/>
    <col min="12" max="12" width="6.5703125" style="10" bestFit="1" customWidth="1"/>
    <col min="13" max="13" width="8.85546875" style="10" bestFit="1" customWidth="1"/>
    <col min="14" max="15" width="11.42578125" style="10"/>
    <col min="16" max="16" width="41.28515625" style="10" customWidth="1"/>
    <col min="17" max="17" width="23.7109375" style="10" bestFit="1" customWidth="1"/>
    <col min="18" max="18" width="18.85546875" style="10" bestFit="1" customWidth="1"/>
    <col min="19" max="19" width="16.5703125" style="10" bestFit="1" customWidth="1"/>
    <col min="20" max="20" width="23.7109375" style="10" bestFit="1" customWidth="1"/>
    <col min="21" max="21" width="19.28515625" style="10" bestFit="1" customWidth="1"/>
    <col min="22" max="22" width="23.7109375" style="10" bestFit="1" customWidth="1"/>
    <col min="23" max="23" width="23" style="10" bestFit="1" customWidth="1"/>
    <col min="24" max="24" width="23.28515625" style="10" bestFit="1" customWidth="1"/>
    <col min="25" max="27" width="19.28515625" style="10" bestFit="1" customWidth="1"/>
    <col min="28" max="28" width="9.140625" style="27" bestFit="1" customWidth="1"/>
    <col min="29" max="29" width="8" style="27" bestFit="1" customWidth="1"/>
    <col min="30" max="30" width="9.85546875" style="27" bestFit="1" customWidth="1"/>
    <col min="31" max="16384" width="11.42578125" style="10"/>
  </cols>
  <sheetData>
    <row r="1" spans="1:30" s="2" customFormat="1" ht="16.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s="2" customFormat="1" ht="16.5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s="4" customFormat="1" ht="12.75" customHeight="1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s="4" customFormat="1" ht="12.75" customHeight="1" x14ac:dyDescent="0.2">
      <c r="A4" s="3" t="s">
        <v>136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s="4" customFormat="1" ht="12.75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s="4" customFormat="1" ht="12.75" x14ac:dyDescent="0.2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s="4" customFormat="1" ht="12.75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30" ht="24" x14ac:dyDescent="0.25">
      <c r="A8" s="7" t="s">
        <v>5</v>
      </c>
      <c r="B8" s="7" t="s">
        <v>6</v>
      </c>
      <c r="C8" s="8" t="s">
        <v>7</v>
      </c>
      <c r="D8" s="8" t="s">
        <v>8</v>
      </c>
      <c r="E8" s="8" t="s">
        <v>9</v>
      </c>
      <c r="F8" s="8" t="s">
        <v>10</v>
      </c>
      <c r="G8" s="8" t="s">
        <v>11</v>
      </c>
      <c r="H8" s="8" t="s">
        <v>12</v>
      </c>
      <c r="I8" s="8" t="s">
        <v>13</v>
      </c>
      <c r="J8" s="8" t="s">
        <v>14</v>
      </c>
      <c r="K8" s="8" t="s">
        <v>15</v>
      </c>
      <c r="L8" s="8" t="s">
        <v>16</v>
      </c>
      <c r="M8" s="8" t="s">
        <v>17</v>
      </c>
      <c r="N8" s="8" t="s">
        <v>18</v>
      </c>
      <c r="O8" s="8" t="s">
        <v>19</v>
      </c>
      <c r="P8" s="7" t="s">
        <v>20</v>
      </c>
      <c r="Q8" s="8" t="s">
        <v>21</v>
      </c>
      <c r="R8" s="8" t="s">
        <v>22</v>
      </c>
      <c r="S8" s="8" t="s">
        <v>23</v>
      </c>
      <c r="T8" s="8" t="s">
        <v>24</v>
      </c>
      <c r="U8" s="8" t="s">
        <v>25</v>
      </c>
      <c r="V8" s="8" t="s">
        <v>26</v>
      </c>
      <c r="W8" s="8" t="s">
        <v>27</v>
      </c>
      <c r="X8" s="8" t="s">
        <v>28</v>
      </c>
      <c r="Y8" s="8" t="s">
        <v>29</v>
      </c>
      <c r="Z8" s="8" t="s">
        <v>30</v>
      </c>
      <c r="AA8" s="8" t="s">
        <v>31</v>
      </c>
      <c r="AB8" s="9" t="s">
        <v>32</v>
      </c>
      <c r="AC8" s="9" t="s">
        <v>33</v>
      </c>
      <c r="AD8" s="9" t="s">
        <v>34</v>
      </c>
    </row>
    <row r="9" spans="1:30" ht="24" x14ac:dyDescent="0.25">
      <c r="A9" s="11" t="s">
        <v>35</v>
      </c>
      <c r="B9" s="12" t="s">
        <v>36</v>
      </c>
      <c r="C9" s="13" t="s">
        <v>37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1" t="s">
        <v>38</v>
      </c>
      <c r="Q9" s="14">
        <f>+Q10+Q11+Q12</f>
        <v>397875451073</v>
      </c>
      <c r="R9" s="14">
        <f t="shared" ref="R9:AA9" si="0">+R10+R11+R12</f>
        <v>0</v>
      </c>
      <c r="S9" s="14">
        <f t="shared" si="0"/>
        <v>0</v>
      </c>
      <c r="T9" s="14">
        <f t="shared" si="0"/>
        <v>397875451073</v>
      </c>
      <c r="U9" s="14">
        <f t="shared" si="0"/>
        <v>596507000</v>
      </c>
      <c r="V9" s="14">
        <f t="shared" si="0"/>
        <v>263541054324.89999</v>
      </c>
      <c r="W9" s="14">
        <f t="shared" si="0"/>
        <v>133737889748.10001</v>
      </c>
      <c r="X9" s="14">
        <f t="shared" si="0"/>
        <v>172553002308.53</v>
      </c>
      <c r="Y9" s="14">
        <f>+Y10+Y11+Y12/T9</f>
        <v>909372779.30010903</v>
      </c>
      <c r="Z9" s="14">
        <f t="shared" si="0"/>
        <v>952754926.29999995</v>
      </c>
      <c r="AA9" s="14">
        <f t="shared" si="0"/>
        <v>952754926.29999995</v>
      </c>
      <c r="AB9" s="15">
        <f>X9/T9</f>
        <v>0.43368597344516974</v>
      </c>
      <c r="AC9" s="15">
        <f>Y9/T9</f>
        <v>2.2855714692818843E-3</v>
      </c>
      <c r="AD9" s="15">
        <f>+AA9/T9</f>
        <v>2.3946059595549001E-3</v>
      </c>
    </row>
    <row r="10" spans="1:30" ht="24" x14ac:dyDescent="0.25">
      <c r="A10" s="11" t="s">
        <v>35</v>
      </c>
      <c r="B10" s="12" t="s">
        <v>36</v>
      </c>
      <c r="C10" s="13" t="s">
        <v>39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1" t="s">
        <v>40</v>
      </c>
      <c r="Q10" s="16">
        <f>+Q18+Q20+Q26+Q30</f>
        <v>30401222000</v>
      </c>
      <c r="R10" s="16">
        <f t="shared" ref="R10:AA10" si="1">+R18+R20+R26+R30</f>
        <v>0</v>
      </c>
      <c r="S10" s="16">
        <f t="shared" si="1"/>
        <v>0</v>
      </c>
      <c r="T10" s="16">
        <f t="shared" si="1"/>
        <v>30401222000</v>
      </c>
      <c r="U10" s="16">
        <f t="shared" si="1"/>
        <v>596507000</v>
      </c>
      <c r="V10" s="16">
        <f t="shared" si="1"/>
        <v>22563010285.900002</v>
      </c>
      <c r="W10" s="16">
        <f t="shared" si="1"/>
        <v>7241704714.1000004</v>
      </c>
      <c r="X10" s="16">
        <f t="shared" si="1"/>
        <v>3400650105.1999998</v>
      </c>
      <c r="Y10" s="16">
        <f t="shared" si="1"/>
        <v>909372779.29999995</v>
      </c>
      <c r="Z10" s="16">
        <f t="shared" si="1"/>
        <v>909372779.29999995</v>
      </c>
      <c r="AA10" s="16">
        <f t="shared" si="1"/>
        <v>909372779.29999995</v>
      </c>
      <c r="AB10" s="15">
        <f t="shared" ref="AB10:AB12" si="2">X10/T10</f>
        <v>0.11185899386544396</v>
      </c>
      <c r="AC10" s="15">
        <f>Y10/T10</f>
        <v>2.9912375867654266E-2</v>
      </c>
      <c r="AD10" s="15">
        <f t="shared" ref="AD10:AD12" si="3">+AA10/T10</f>
        <v>2.9912375867654266E-2</v>
      </c>
    </row>
    <row r="11" spans="1:30" ht="24" x14ac:dyDescent="0.25">
      <c r="A11" s="11" t="s">
        <v>35</v>
      </c>
      <c r="B11" s="12" t="s">
        <v>36</v>
      </c>
      <c r="C11" s="13" t="s">
        <v>41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1" t="s">
        <v>42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/>
      <c r="AB11" s="15">
        <v>0</v>
      </c>
      <c r="AC11" s="15">
        <v>0</v>
      </c>
      <c r="AD11" s="15">
        <v>0</v>
      </c>
    </row>
    <row r="12" spans="1:30" ht="24" x14ac:dyDescent="0.25">
      <c r="A12" s="11" t="s">
        <v>35</v>
      </c>
      <c r="B12" s="12" t="s">
        <v>36</v>
      </c>
      <c r="C12" s="13" t="s">
        <v>43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1" t="s">
        <v>44</v>
      </c>
      <c r="Q12" s="16">
        <f>Q47</f>
        <v>367474229073</v>
      </c>
      <c r="R12" s="16">
        <f t="shared" ref="R12:AA12" si="4">R47</f>
        <v>0</v>
      </c>
      <c r="S12" s="16">
        <f t="shared" si="4"/>
        <v>0</v>
      </c>
      <c r="T12" s="16">
        <f t="shared" si="4"/>
        <v>367474229073</v>
      </c>
      <c r="U12" s="16">
        <f t="shared" si="4"/>
        <v>0</v>
      </c>
      <c r="V12" s="16">
        <f t="shared" si="4"/>
        <v>240978044039</v>
      </c>
      <c r="W12" s="16">
        <f t="shared" si="4"/>
        <v>126496185034</v>
      </c>
      <c r="X12" s="16">
        <f t="shared" si="4"/>
        <v>169152352203.32999</v>
      </c>
      <c r="Y12" s="16">
        <f t="shared" si="4"/>
        <v>43382147</v>
      </c>
      <c r="Z12" s="16">
        <f t="shared" si="4"/>
        <v>43382147</v>
      </c>
      <c r="AA12" s="16">
        <f t="shared" si="4"/>
        <v>43382147</v>
      </c>
      <c r="AB12" s="15">
        <f t="shared" si="2"/>
        <v>0.46031078867772057</v>
      </c>
      <c r="AC12" s="15">
        <f t="shared" ref="AC12:AC14" si="5">Y12/T12</f>
        <v>1.1805493710249267E-4</v>
      </c>
      <c r="AD12" s="15">
        <f t="shared" si="3"/>
        <v>1.1805493710249267E-4</v>
      </c>
    </row>
    <row r="13" spans="1:30" s="20" customFormat="1" x14ac:dyDescent="0.25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9"/>
    </row>
    <row r="14" spans="1:30" ht="24" x14ac:dyDescent="0.25">
      <c r="A14" s="7" t="s">
        <v>5</v>
      </c>
      <c r="B14" s="7" t="s">
        <v>6</v>
      </c>
      <c r="C14" s="8" t="s">
        <v>7</v>
      </c>
      <c r="D14" s="8" t="s">
        <v>8</v>
      </c>
      <c r="E14" s="8" t="s">
        <v>9</v>
      </c>
      <c r="F14" s="8" t="s">
        <v>10</v>
      </c>
      <c r="G14" s="8" t="s">
        <v>11</v>
      </c>
      <c r="H14" s="8" t="s">
        <v>12</v>
      </c>
      <c r="I14" s="8" t="s">
        <v>13</v>
      </c>
      <c r="J14" s="8" t="s">
        <v>14</v>
      </c>
      <c r="K14" s="8" t="s">
        <v>15</v>
      </c>
      <c r="L14" s="8" t="s">
        <v>16</v>
      </c>
      <c r="M14" s="8" t="s">
        <v>17</v>
      </c>
      <c r="N14" s="8" t="s">
        <v>18</v>
      </c>
      <c r="O14" s="8" t="s">
        <v>19</v>
      </c>
      <c r="P14" s="7" t="s">
        <v>20</v>
      </c>
      <c r="Q14" s="8" t="s">
        <v>21</v>
      </c>
      <c r="R14" s="8" t="s">
        <v>22</v>
      </c>
      <c r="S14" s="8" t="s">
        <v>23</v>
      </c>
      <c r="T14" s="8" t="s">
        <v>24</v>
      </c>
      <c r="U14" s="8" t="s">
        <v>25</v>
      </c>
      <c r="V14" s="8" t="s">
        <v>26</v>
      </c>
      <c r="W14" s="8" t="s">
        <v>27</v>
      </c>
      <c r="X14" s="8" t="s">
        <v>28</v>
      </c>
      <c r="Y14" s="8" t="s">
        <v>29</v>
      </c>
      <c r="Z14" s="8" t="s">
        <v>30</v>
      </c>
      <c r="AA14" s="8" t="s">
        <v>31</v>
      </c>
      <c r="AB14" s="9" t="s">
        <v>32</v>
      </c>
      <c r="AC14" s="9" t="s">
        <v>33</v>
      </c>
      <c r="AD14" s="9" t="s">
        <v>34</v>
      </c>
    </row>
    <row r="15" spans="1:30" ht="22.5" x14ac:dyDescent="0.25">
      <c r="A15" s="21" t="s">
        <v>35</v>
      </c>
      <c r="B15" s="22" t="s">
        <v>36</v>
      </c>
      <c r="C15" s="23" t="s">
        <v>45</v>
      </c>
      <c r="D15" s="21" t="s">
        <v>39</v>
      </c>
      <c r="E15" s="21" t="s">
        <v>46</v>
      </c>
      <c r="F15" s="21" t="s">
        <v>46</v>
      </c>
      <c r="G15" s="21" t="s">
        <v>46</v>
      </c>
      <c r="H15" s="21"/>
      <c r="I15" s="21"/>
      <c r="J15" s="21"/>
      <c r="K15" s="21"/>
      <c r="L15" s="21"/>
      <c r="M15" s="21" t="s">
        <v>47</v>
      </c>
      <c r="N15" s="21" t="s">
        <v>48</v>
      </c>
      <c r="O15" s="21" t="s">
        <v>49</v>
      </c>
      <c r="P15" s="22" t="s">
        <v>50</v>
      </c>
      <c r="Q15" s="24">
        <v>12362135000</v>
      </c>
      <c r="R15" s="24">
        <v>0</v>
      </c>
      <c r="S15" s="24">
        <v>0</v>
      </c>
      <c r="T15" s="24">
        <v>12362135000</v>
      </c>
      <c r="U15" s="24">
        <v>0</v>
      </c>
      <c r="V15" s="24">
        <v>12362135000</v>
      </c>
      <c r="W15" s="24">
        <v>0</v>
      </c>
      <c r="X15" s="24">
        <v>712782565</v>
      </c>
      <c r="Y15" s="24">
        <v>712782565</v>
      </c>
      <c r="Z15" s="24">
        <v>712782565</v>
      </c>
      <c r="AA15" s="24">
        <v>712782565</v>
      </c>
      <c r="AB15" s="25">
        <f>X15/T15</f>
        <v>5.765853268873055E-2</v>
      </c>
      <c r="AC15" s="25">
        <f>Y15/T15</f>
        <v>5.765853268873055E-2</v>
      </c>
      <c r="AD15" s="25">
        <f>AA15/T15</f>
        <v>5.765853268873055E-2</v>
      </c>
    </row>
    <row r="16" spans="1:30" ht="22.5" x14ac:dyDescent="0.25">
      <c r="A16" s="21" t="s">
        <v>35</v>
      </c>
      <c r="B16" s="22" t="s">
        <v>36</v>
      </c>
      <c r="C16" s="23" t="s">
        <v>51</v>
      </c>
      <c r="D16" s="21" t="s">
        <v>39</v>
      </c>
      <c r="E16" s="21" t="s">
        <v>46</v>
      </c>
      <c r="F16" s="21" t="s">
        <v>46</v>
      </c>
      <c r="G16" s="21" t="s">
        <v>52</v>
      </c>
      <c r="H16" s="21"/>
      <c r="I16" s="21"/>
      <c r="J16" s="21"/>
      <c r="K16" s="21"/>
      <c r="L16" s="21"/>
      <c r="M16" s="21" t="s">
        <v>47</v>
      </c>
      <c r="N16" s="21" t="s">
        <v>48</v>
      </c>
      <c r="O16" s="21" t="s">
        <v>49</v>
      </c>
      <c r="P16" s="22" t="s">
        <v>53</v>
      </c>
      <c r="Q16" s="24">
        <v>4355792000</v>
      </c>
      <c r="R16" s="24">
        <v>0</v>
      </c>
      <c r="S16" s="24">
        <v>0</v>
      </c>
      <c r="T16" s="24">
        <v>4355792000</v>
      </c>
      <c r="U16" s="24">
        <v>0</v>
      </c>
      <c r="V16" s="24">
        <v>4355792000</v>
      </c>
      <c r="W16" s="24">
        <v>0</v>
      </c>
      <c r="X16" s="24">
        <v>476100</v>
      </c>
      <c r="Y16" s="24">
        <v>476100</v>
      </c>
      <c r="Z16" s="24">
        <v>476100</v>
      </c>
      <c r="AA16" s="24">
        <v>476100</v>
      </c>
      <c r="AB16" s="25">
        <f t="shared" ref="AB16:AB17" si="6">X16/T16</f>
        <v>1.0930273989207933E-4</v>
      </c>
      <c r="AC16" s="25">
        <f t="shared" ref="AC16:AC17" si="7">Y16/T16</f>
        <v>1.0930273989207933E-4</v>
      </c>
      <c r="AD16" s="25">
        <f t="shared" ref="AD16:AD17" si="8">AA16/T16</f>
        <v>1.0930273989207933E-4</v>
      </c>
    </row>
    <row r="17" spans="1:30" ht="22.5" x14ac:dyDescent="0.25">
      <c r="A17" s="21" t="s">
        <v>35</v>
      </c>
      <c r="B17" s="22" t="s">
        <v>36</v>
      </c>
      <c r="C17" s="23" t="s">
        <v>54</v>
      </c>
      <c r="D17" s="21" t="s">
        <v>39</v>
      </c>
      <c r="E17" s="21" t="s">
        <v>46</v>
      </c>
      <c r="F17" s="21" t="s">
        <v>46</v>
      </c>
      <c r="G17" s="21" t="s">
        <v>55</v>
      </c>
      <c r="H17" s="21"/>
      <c r="I17" s="21"/>
      <c r="J17" s="21"/>
      <c r="K17" s="21"/>
      <c r="L17" s="21"/>
      <c r="M17" s="21" t="s">
        <v>47</v>
      </c>
      <c r="N17" s="21" t="s">
        <v>48</v>
      </c>
      <c r="O17" s="21" t="s">
        <v>49</v>
      </c>
      <c r="P17" s="22" t="s">
        <v>56</v>
      </c>
      <c r="Q17" s="24">
        <v>2077851000</v>
      </c>
      <c r="R17" s="24">
        <v>0</v>
      </c>
      <c r="S17" s="24">
        <v>0</v>
      </c>
      <c r="T17" s="24">
        <v>2077851000</v>
      </c>
      <c r="U17" s="24">
        <v>0</v>
      </c>
      <c r="V17" s="24">
        <v>2077851000</v>
      </c>
      <c r="W17" s="24">
        <v>0</v>
      </c>
      <c r="X17" s="24">
        <v>97589355</v>
      </c>
      <c r="Y17" s="24">
        <v>97589355</v>
      </c>
      <c r="Z17" s="24">
        <v>97589355</v>
      </c>
      <c r="AA17" s="24">
        <v>97589355</v>
      </c>
      <c r="AB17" s="25">
        <f t="shared" si="6"/>
        <v>4.6966483641031044E-2</v>
      </c>
      <c r="AC17" s="25">
        <f t="shared" si="7"/>
        <v>4.6966483641031044E-2</v>
      </c>
      <c r="AD17" s="25">
        <f t="shared" si="8"/>
        <v>4.6966483641031044E-2</v>
      </c>
    </row>
    <row r="18" spans="1:30" s="34" customFormat="1" x14ac:dyDescent="0.25">
      <c r="A18" s="28"/>
      <c r="B18" s="29"/>
      <c r="C18" s="30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31" t="s">
        <v>57</v>
      </c>
      <c r="Q18" s="32">
        <f>SUM(Q15:Q17)</f>
        <v>18795778000</v>
      </c>
      <c r="R18" s="32">
        <f t="shared" ref="R18:AA18" si="9">SUM(R15:R17)</f>
        <v>0</v>
      </c>
      <c r="S18" s="32">
        <f t="shared" si="9"/>
        <v>0</v>
      </c>
      <c r="T18" s="32">
        <f t="shared" si="9"/>
        <v>18795778000</v>
      </c>
      <c r="U18" s="32">
        <f t="shared" si="9"/>
        <v>0</v>
      </c>
      <c r="V18" s="32">
        <f t="shared" si="9"/>
        <v>18795778000</v>
      </c>
      <c r="W18" s="32">
        <f t="shared" si="9"/>
        <v>0</v>
      </c>
      <c r="X18" s="32">
        <f t="shared" si="9"/>
        <v>810848020</v>
      </c>
      <c r="Y18" s="32">
        <f t="shared" si="9"/>
        <v>810848020</v>
      </c>
      <c r="Z18" s="32">
        <f t="shared" si="9"/>
        <v>810848020</v>
      </c>
      <c r="AA18" s="32">
        <f t="shared" si="9"/>
        <v>810848020</v>
      </c>
      <c r="AB18" s="33">
        <f>X18/T18</f>
        <v>4.3139901950320969E-2</v>
      </c>
      <c r="AC18" s="33">
        <f>Y18/T18</f>
        <v>4.3139901950320969E-2</v>
      </c>
      <c r="AD18" s="33">
        <f>AA18/T18</f>
        <v>4.3139901950320969E-2</v>
      </c>
    </row>
    <row r="19" spans="1:30" ht="22.5" x14ac:dyDescent="0.25">
      <c r="A19" s="21" t="s">
        <v>35</v>
      </c>
      <c r="B19" s="22" t="s">
        <v>36</v>
      </c>
      <c r="C19" s="23" t="s">
        <v>58</v>
      </c>
      <c r="D19" s="21" t="s">
        <v>39</v>
      </c>
      <c r="E19" s="21" t="s">
        <v>52</v>
      </c>
      <c r="F19" s="21"/>
      <c r="G19" s="21"/>
      <c r="H19" s="21"/>
      <c r="I19" s="21"/>
      <c r="J19" s="21"/>
      <c r="K19" s="21"/>
      <c r="L19" s="21"/>
      <c r="M19" s="21" t="s">
        <v>47</v>
      </c>
      <c r="N19" s="21" t="s">
        <v>48</v>
      </c>
      <c r="O19" s="21" t="s">
        <v>49</v>
      </c>
      <c r="P19" s="26" t="s">
        <v>59</v>
      </c>
      <c r="Q19" s="24">
        <v>9714150000</v>
      </c>
      <c r="R19" s="24">
        <v>0</v>
      </c>
      <c r="S19" s="24">
        <v>0</v>
      </c>
      <c r="T19" s="24">
        <v>9714150000</v>
      </c>
      <c r="U19" s="24">
        <v>0</v>
      </c>
      <c r="V19" s="24">
        <v>3719297285.9000001</v>
      </c>
      <c r="W19" s="24">
        <v>5994852714.1000004</v>
      </c>
      <c r="X19" s="24">
        <v>2583338028.1999998</v>
      </c>
      <c r="Y19" s="24">
        <v>92060702.299999997</v>
      </c>
      <c r="Z19" s="24">
        <v>92060702.299999997</v>
      </c>
      <c r="AA19" s="24">
        <v>92060702.299999997</v>
      </c>
      <c r="AB19" s="25">
        <f>X19/T19</f>
        <v>0.26593557112047889</v>
      </c>
      <c r="AC19" s="25">
        <f>Y19/T19</f>
        <v>9.4769694003077973E-3</v>
      </c>
      <c r="AD19" s="25">
        <f>AA19/T19</f>
        <v>9.4769694003077973E-3</v>
      </c>
    </row>
    <row r="20" spans="1:30" s="34" customFormat="1" x14ac:dyDescent="0.25">
      <c r="A20" s="28"/>
      <c r="B20" s="29"/>
      <c r="C20" s="30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31" t="s">
        <v>60</v>
      </c>
      <c r="Q20" s="32">
        <f>SUM(Q19)</f>
        <v>9714150000</v>
      </c>
      <c r="R20" s="32">
        <f t="shared" ref="R20:AA20" si="10">SUM(R19)</f>
        <v>0</v>
      </c>
      <c r="S20" s="32">
        <f t="shared" si="10"/>
        <v>0</v>
      </c>
      <c r="T20" s="32">
        <f t="shared" si="10"/>
        <v>9714150000</v>
      </c>
      <c r="U20" s="32">
        <f t="shared" si="10"/>
        <v>0</v>
      </c>
      <c r="V20" s="32">
        <f t="shared" si="10"/>
        <v>3719297285.9000001</v>
      </c>
      <c r="W20" s="32">
        <f t="shared" si="10"/>
        <v>5994852714.1000004</v>
      </c>
      <c r="X20" s="32">
        <f t="shared" si="10"/>
        <v>2583338028.1999998</v>
      </c>
      <c r="Y20" s="32">
        <f t="shared" si="10"/>
        <v>92060702.299999997</v>
      </c>
      <c r="Z20" s="32">
        <f t="shared" si="10"/>
        <v>92060702.299999997</v>
      </c>
      <c r="AA20" s="32">
        <f t="shared" si="10"/>
        <v>92060702.299999997</v>
      </c>
      <c r="AB20" s="33">
        <f>X20/T20</f>
        <v>0.26593557112047889</v>
      </c>
      <c r="AC20" s="33">
        <f>Y20/T20</f>
        <v>9.4769694003077973E-3</v>
      </c>
      <c r="AD20" s="33">
        <f>AA20/T20</f>
        <v>9.4769694003077973E-3</v>
      </c>
    </row>
    <row r="21" spans="1:30" ht="22.5" x14ac:dyDescent="0.25">
      <c r="A21" s="21" t="s">
        <v>35</v>
      </c>
      <c r="B21" s="22" t="s">
        <v>36</v>
      </c>
      <c r="C21" s="23" t="s">
        <v>61</v>
      </c>
      <c r="D21" s="21" t="s">
        <v>39</v>
      </c>
      <c r="E21" s="21" t="s">
        <v>55</v>
      </c>
      <c r="F21" s="21" t="s">
        <v>55</v>
      </c>
      <c r="G21" s="21" t="s">
        <v>46</v>
      </c>
      <c r="H21" s="21" t="s">
        <v>62</v>
      </c>
      <c r="I21" s="21"/>
      <c r="J21" s="21"/>
      <c r="K21" s="21"/>
      <c r="L21" s="21"/>
      <c r="M21" s="21" t="s">
        <v>47</v>
      </c>
      <c r="N21" s="21" t="s">
        <v>48</v>
      </c>
      <c r="O21" s="21" t="s">
        <v>49</v>
      </c>
      <c r="P21" s="22" t="s">
        <v>63</v>
      </c>
      <c r="Q21" s="24">
        <v>596507000</v>
      </c>
      <c r="R21" s="24">
        <v>0</v>
      </c>
      <c r="S21" s="24">
        <v>0</v>
      </c>
      <c r="T21" s="24">
        <v>596507000</v>
      </c>
      <c r="U21" s="24">
        <v>596507000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5">
        <f t="shared" ref="AB21:AB25" si="11">X21/T21</f>
        <v>0</v>
      </c>
      <c r="AC21" s="25">
        <f t="shared" ref="AC21:AC25" si="12">Y21/T21</f>
        <v>0</v>
      </c>
      <c r="AD21" s="25">
        <f t="shared" ref="AD21:AD25" si="13">AA21/T21</f>
        <v>0</v>
      </c>
    </row>
    <row r="22" spans="1:30" ht="22.5" x14ac:dyDescent="0.25">
      <c r="A22" s="21" t="s">
        <v>35</v>
      </c>
      <c r="B22" s="22" t="s">
        <v>36</v>
      </c>
      <c r="C22" s="23" t="s">
        <v>64</v>
      </c>
      <c r="D22" s="21" t="s">
        <v>39</v>
      </c>
      <c r="E22" s="21" t="s">
        <v>55</v>
      </c>
      <c r="F22" s="21" t="s">
        <v>65</v>
      </c>
      <c r="G22" s="21" t="s">
        <v>52</v>
      </c>
      <c r="H22" s="21" t="s">
        <v>66</v>
      </c>
      <c r="I22" s="21"/>
      <c r="J22" s="21"/>
      <c r="K22" s="21"/>
      <c r="L22" s="21"/>
      <c r="M22" s="21" t="s">
        <v>47</v>
      </c>
      <c r="N22" s="21" t="s">
        <v>48</v>
      </c>
      <c r="O22" s="21" t="s">
        <v>49</v>
      </c>
      <c r="P22" s="22" t="s">
        <v>67</v>
      </c>
      <c r="Q22" s="24">
        <v>47935000</v>
      </c>
      <c r="R22" s="24">
        <v>0</v>
      </c>
      <c r="S22" s="24">
        <v>0</v>
      </c>
      <c r="T22" s="24">
        <v>47935000</v>
      </c>
      <c r="U22" s="24">
        <v>0</v>
      </c>
      <c r="V22" s="24">
        <v>47935000</v>
      </c>
      <c r="W22" s="24">
        <v>0</v>
      </c>
      <c r="X22" s="24">
        <v>6464057</v>
      </c>
      <c r="Y22" s="24">
        <v>6464057</v>
      </c>
      <c r="Z22" s="24">
        <v>6464057</v>
      </c>
      <c r="AA22" s="24">
        <v>6464057</v>
      </c>
      <c r="AB22" s="25">
        <f t="shared" si="11"/>
        <v>0.13485046417023053</v>
      </c>
      <c r="AC22" s="25">
        <f t="shared" si="12"/>
        <v>0.13485046417023053</v>
      </c>
      <c r="AD22" s="25">
        <f t="shared" si="13"/>
        <v>0.13485046417023053</v>
      </c>
    </row>
    <row r="23" spans="1:30" ht="22.5" x14ac:dyDescent="0.25">
      <c r="A23" s="21" t="s">
        <v>35</v>
      </c>
      <c r="B23" s="22" t="s">
        <v>36</v>
      </c>
      <c r="C23" s="23" t="s">
        <v>68</v>
      </c>
      <c r="D23" s="21" t="s">
        <v>39</v>
      </c>
      <c r="E23" s="21" t="s">
        <v>55</v>
      </c>
      <c r="F23" s="21" t="s">
        <v>69</v>
      </c>
      <c r="G23" s="21" t="s">
        <v>46</v>
      </c>
      <c r="H23" s="21" t="s">
        <v>70</v>
      </c>
      <c r="I23" s="21"/>
      <c r="J23" s="21"/>
      <c r="K23" s="21"/>
      <c r="L23" s="21"/>
      <c r="M23" s="21" t="s">
        <v>47</v>
      </c>
      <c r="N23" s="21" t="s">
        <v>48</v>
      </c>
      <c r="O23" s="21" t="s">
        <v>49</v>
      </c>
      <c r="P23" s="22" t="s">
        <v>71</v>
      </c>
      <c r="Q23" s="24">
        <v>72557000</v>
      </c>
      <c r="R23" s="24">
        <v>0</v>
      </c>
      <c r="S23" s="24">
        <v>0</v>
      </c>
      <c r="T23" s="24">
        <v>72557000</v>
      </c>
      <c r="U23" s="24">
        <v>0</v>
      </c>
      <c r="V23" s="24">
        <v>0</v>
      </c>
      <c r="W23" s="24">
        <v>72557000</v>
      </c>
      <c r="X23" s="24">
        <v>0</v>
      </c>
      <c r="Y23" s="24">
        <v>0</v>
      </c>
      <c r="Z23" s="24">
        <v>0</v>
      </c>
      <c r="AA23" s="24">
        <v>0</v>
      </c>
      <c r="AB23" s="25">
        <f t="shared" si="11"/>
        <v>0</v>
      </c>
      <c r="AC23" s="25">
        <f t="shared" si="12"/>
        <v>0</v>
      </c>
      <c r="AD23" s="25">
        <f t="shared" si="13"/>
        <v>0</v>
      </c>
    </row>
    <row r="24" spans="1:30" ht="22.5" x14ac:dyDescent="0.25">
      <c r="A24" s="21" t="s">
        <v>35</v>
      </c>
      <c r="B24" s="22" t="s">
        <v>36</v>
      </c>
      <c r="C24" s="23" t="s">
        <v>72</v>
      </c>
      <c r="D24" s="21" t="s">
        <v>39</v>
      </c>
      <c r="E24" s="21" t="s">
        <v>55</v>
      </c>
      <c r="F24" s="21" t="s">
        <v>69</v>
      </c>
      <c r="G24" s="21" t="s">
        <v>46</v>
      </c>
      <c r="H24" s="21" t="s">
        <v>73</v>
      </c>
      <c r="I24" s="21"/>
      <c r="J24" s="21"/>
      <c r="K24" s="21"/>
      <c r="L24" s="21"/>
      <c r="M24" s="21" t="s">
        <v>47</v>
      </c>
      <c r="N24" s="21" t="s">
        <v>48</v>
      </c>
      <c r="O24" s="21" t="s">
        <v>49</v>
      </c>
      <c r="P24" s="22" t="s">
        <v>74</v>
      </c>
      <c r="Q24" s="24">
        <v>80619000</v>
      </c>
      <c r="R24" s="24">
        <v>0</v>
      </c>
      <c r="S24" s="24">
        <v>0</v>
      </c>
      <c r="T24" s="24">
        <v>80619000</v>
      </c>
      <c r="U24" s="24">
        <v>0</v>
      </c>
      <c r="V24" s="24">
        <v>0</v>
      </c>
      <c r="W24" s="24">
        <v>80619000</v>
      </c>
      <c r="X24" s="24">
        <v>0</v>
      </c>
      <c r="Y24" s="24">
        <v>0</v>
      </c>
      <c r="Z24" s="24">
        <v>0</v>
      </c>
      <c r="AA24" s="24">
        <v>0</v>
      </c>
      <c r="AB24" s="25">
        <f t="shared" si="11"/>
        <v>0</v>
      </c>
      <c r="AC24" s="25">
        <f t="shared" si="12"/>
        <v>0</v>
      </c>
      <c r="AD24" s="25">
        <f t="shared" si="13"/>
        <v>0</v>
      </c>
    </row>
    <row r="25" spans="1:30" ht="22.5" x14ac:dyDescent="0.25">
      <c r="A25" s="21" t="s">
        <v>35</v>
      </c>
      <c r="B25" s="22" t="s">
        <v>36</v>
      </c>
      <c r="C25" s="23" t="s">
        <v>75</v>
      </c>
      <c r="D25" s="21" t="s">
        <v>39</v>
      </c>
      <c r="E25" s="21" t="s">
        <v>55</v>
      </c>
      <c r="F25" s="21" t="s">
        <v>48</v>
      </c>
      <c r="G25" s="21"/>
      <c r="H25" s="21"/>
      <c r="I25" s="21"/>
      <c r="J25" s="21"/>
      <c r="K25" s="21"/>
      <c r="L25" s="21"/>
      <c r="M25" s="21" t="s">
        <v>47</v>
      </c>
      <c r="N25" s="21" t="s">
        <v>48</v>
      </c>
      <c r="O25" s="21" t="s">
        <v>49</v>
      </c>
      <c r="P25" s="22" t="s">
        <v>76</v>
      </c>
      <c r="Q25" s="24">
        <v>200000000</v>
      </c>
      <c r="R25" s="24">
        <v>0</v>
      </c>
      <c r="S25" s="24">
        <v>0</v>
      </c>
      <c r="T25" s="24">
        <v>200000000</v>
      </c>
      <c r="U25" s="24">
        <v>0</v>
      </c>
      <c r="V25" s="24">
        <v>0</v>
      </c>
      <c r="W25" s="24">
        <v>200000000</v>
      </c>
      <c r="X25" s="24">
        <v>0</v>
      </c>
      <c r="Y25" s="24">
        <v>0</v>
      </c>
      <c r="Z25" s="24">
        <v>0</v>
      </c>
      <c r="AA25" s="24">
        <v>0</v>
      </c>
      <c r="AB25" s="25">
        <f t="shared" si="11"/>
        <v>0</v>
      </c>
      <c r="AC25" s="25">
        <f t="shared" si="12"/>
        <v>0</v>
      </c>
      <c r="AD25" s="25">
        <f t="shared" si="13"/>
        <v>0</v>
      </c>
    </row>
    <row r="26" spans="1:30" s="34" customFormat="1" x14ac:dyDescent="0.25">
      <c r="A26" s="28"/>
      <c r="B26" s="29"/>
      <c r="C26" s="30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31" t="s">
        <v>77</v>
      </c>
      <c r="Q26" s="32">
        <f>SUM(Q21:Q25)</f>
        <v>997618000</v>
      </c>
      <c r="R26" s="32">
        <f t="shared" ref="R26:AA26" si="14">SUM(R21:R25)</f>
        <v>0</v>
      </c>
      <c r="S26" s="32">
        <f t="shared" si="14"/>
        <v>0</v>
      </c>
      <c r="T26" s="32">
        <f t="shared" si="14"/>
        <v>997618000</v>
      </c>
      <c r="U26" s="32">
        <f t="shared" si="14"/>
        <v>596507000</v>
      </c>
      <c r="V26" s="32">
        <f t="shared" si="14"/>
        <v>47935000</v>
      </c>
      <c r="W26" s="32">
        <f t="shared" si="14"/>
        <v>353176000</v>
      </c>
      <c r="X26" s="32">
        <f t="shared" si="14"/>
        <v>6464057</v>
      </c>
      <c r="Y26" s="32">
        <f t="shared" si="14"/>
        <v>6464057</v>
      </c>
      <c r="Z26" s="32">
        <f t="shared" si="14"/>
        <v>6464057</v>
      </c>
      <c r="AA26" s="32">
        <f t="shared" si="14"/>
        <v>6464057</v>
      </c>
      <c r="AB26" s="33">
        <f>X26/T26</f>
        <v>6.4794911479143322E-3</v>
      </c>
      <c r="AC26" s="33">
        <f>+Y26/T26</f>
        <v>6.4794911479143322E-3</v>
      </c>
      <c r="AD26" s="33">
        <f>+AA26/T26</f>
        <v>6.4794911479143322E-3</v>
      </c>
    </row>
    <row r="27" spans="1:30" ht="22.5" x14ac:dyDescent="0.25">
      <c r="A27" s="21" t="s">
        <v>35</v>
      </c>
      <c r="B27" s="22" t="s">
        <v>36</v>
      </c>
      <c r="C27" s="23" t="s">
        <v>78</v>
      </c>
      <c r="D27" s="21" t="s">
        <v>39</v>
      </c>
      <c r="E27" s="21" t="s">
        <v>79</v>
      </c>
      <c r="F27" s="21" t="s">
        <v>46</v>
      </c>
      <c r="G27" s="21"/>
      <c r="H27" s="21"/>
      <c r="I27" s="21"/>
      <c r="J27" s="21"/>
      <c r="K27" s="21"/>
      <c r="L27" s="21"/>
      <c r="M27" s="21" t="s">
        <v>47</v>
      </c>
      <c r="N27" s="21" t="s">
        <v>48</v>
      </c>
      <c r="O27" s="21" t="s">
        <v>49</v>
      </c>
      <c r="P27" s="26" t="s">
        <v>80</v>
      </c>
      <c r="Q27" s="24">
        <v>192951000</v>
      </c>
      <c r="R27" s="24">
        <v>0</v>
      </c>
      <c r="S27" s="24">
        <v>0</v>
      </c>
      <c r="T27" s="24">
        <v>192951000</v>
      </c>
      <c r="U27" s="24">
        <v>0</v>
      </c>
      <c r="V27" s="24">
        <v>0</v>
      </c>
      <c r="W27" s="24">
        <v>192951000</v>
      </c>
      <c r="X27" s="24">
        <v>0</v>
      </c>
      <c r="Y27" s="24">
        <v>0</v>
      </c>
      <c r="Z27" s="24">
        <v>0</v>
      </c>
      <c r="AA27" s="24">
        <v>0</v>
      </c>
      <c r="AB27" s="25">
        <f t="shared" ref="AB27:AB46" si="15">X27/T27</f>
        <v>0</v>
      </c>
      <c r="AC27" s="25">
        <f t="shared" ref="AC27:AC46" si="16">Y27/T27</f>
        <v>0</v>
      </c>
      <c r="AD27" s="25">
        <f t="shared" ref="AD27:AD46" si="17">AA27/T27</f>
        <v>0</v>
      </c>
    </row>
    <row r="28" spans="1:30" ht="22.5" x14ac:dyDescent="0.25">
      <c r="A28" s="21" t="s">
        <v>35</v>
      </c>
      <c r="B28" s="22" t="s">
        <v>36</v>
      </c>
      <c r="C28" s="23" t="s">
        <v>81</v>
      </c>
      <c r="D28" s="21" t="s">
        <v>39</v>
      </c>
      <c r="E28" s="21" t="s">
        <v>79</v>
      </c>
      <c r="F28" s="21" t="s">
        <v>55</v>
      </c>
      <c r="G28" s="21"/>
      <c r="H28" s="21"/>
      <c r="I28" s="21"/>
      <c r="J28" s="21"/>
      <c r="K28" s="21"/>
      <c r="L28" s="21"/>
      <c r="M28" s="21" t="s">
        <v>47</v>
      </c>
      <c r="N28" s="21" t="s">
        <v>48</v>
      </c>
      <c r="O28" s="21" t="s">
        <v>49</v>
      </c>
      <c r="P28" s="26" t="s">
        <v>82</v>
      </c>
      <c r="Q28" s="24">
        <v>725000</v>
      </c>
      <c r="R28" s="24">
        <v>0</v>
      </c>
      <c r="S28" s="24">
        <v>0</v>
      </c>
      <c r="T28" s="24">
        <v>725000</v>
      </c>
      <c r="U28" s="24">
        <v>0</v>
      </c>
      <c r="V28" s="24">
        <v>0</v>
      </c>
      <c r="W28" s="24">
        <v>725000</v>
      </c>
      <c r="X28" s="24">
        <v>0</v>
      </c>
      <c r="Y28" s="24">
        <v>0</v>
      </c>
      <c r="Z28" s="24">
        <v>0</v>
      </c>
      <c r="AA28" s="24">
        <v>0</v>
      </c>
      <c r="AB28" s="25">
        <f t="shared" si="15"/>
        <v>0</v>
      </c>
      <c r="AC28" s="25">
        <f t="shared" si="16"/>
        <v>0</v>
      </c>
      <c r="AD28" s="25">
        <f t="shared" si="17"/>
        <v>0</v>
      </c>
    </row>
    <row r="29" spans="1:30" ht="22.5" x14ac:dyDescent="0.25">
      <c r="A29" s="21" t="s">
        <v>35</v>
      </c>
      <c r="B29" s="22" t="s">
        <v>36</v>
      </c>
      <c r="C29" s="23" t="s">
        <v>83</v>
      </c>
      <c r="D29" s="21" t="s">
        <v>39</v>
      </c>
      <c r="E29" s="21" t="s">
        <v>79</v>
      </c>
      <c r="F29" s="21" t="s">
        <v>65</v>
      </c>
      <c r="G29" s="21" t="s">
        <v>46</v>
      </c>
      <c r="H29" s="21"/>
      <c r="I29" s="21"/>
      <c r="J29" s="21"/>
      <c r="K29" s="21"/>
      <c r="L29" s="21"/>
      <c r="M29" s="21" t="s">
        <v>47</v>
      </c>
      <c r="N29" s="21" t="s">
        <v>84</v>
      </c>
      <c r="O29" s="21" t="s">
        <v>85</v>
      </c>
      <c r="P29" s="26" t="s">
        <v>86</v>
      </c>
      <c r="Q29" s="24">
        <v>700000000</v>
      </c>
      <c r="R29" s="24">
        <v>0</v>
      </c>
      <c r="S29" s="24">
        <v>0</v>
      </c>
      <c r="T29" s="24">
        <v>700000000</v>
      </c>
      <c r="U29" s="24">
        <v>0</v>
      </c>
      <c r="V29" s="24">
        <v>0</v>
      </c>
      <c r="W29" s="24">
        <v>700000000</v>
      </c>
      <c r="X29" s="24">
        <v>0</v>
      </c>
      <c r="Y29" s="24">
        <v>0</v>
      </c>
      <c r="Z29" s="24">
        <v>0</v>
      </c>
      <c r="AA29" s="24">
        <v>0</v>
      </c>
      <c r="AB29" s="25">
        <f t="shared" si="15"/>
        <v>0</v>
      </c>
      <c r="AC29" s="25">
        <f t="shared" si="16"/>
        <v>0</v>
      </c>
      <c r="AD29" s="25">
        <f t="shared" si="17"/>
        <v>0</v>
      </c>
    </row>
    <row r="30" spans="1:30" s="34" customFormat="1" x14ac:dyDescent="0.25">
      <c r="A30" s="28"/>
      <c r="B30" s="29"/>
      <c r="C30" s="30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31" t="s">
        <v>87</v>
      </c>
      <c r="Q30" s="32">
        <f>SUM(Q27:Q29)</f>
        <v>893676000</v>
      </c>
      <c r="R30" s="32">
        <f t="shared" ref="R30:AA30" si="18">SUM(R27:R29)</f>
        <v>0</v>
      </c>
      <c r="S30" s="32">
        <f t="shared" si="18"/>
        <v>0</v>
      </c>
      <c r="T30" s="32">
        <f t="shared" si="18"/>
        <v>893676000</v>
      </c>
      <c r="U30" s="32">
        <f t="shared" si="18"/>
        <v>0</v>
      </c>
      <c r="V30" s="32">
        <f t="shared" si="18"/>
        <v>0</v>
      </c>
      <c r="W30" s="32">
        <f t="shared" si="18"/>
        <v>893676000</v>
      </c>
      <c r="X30" s="32">
        <f t="shared" si="18"/>
        <v>0</v>
      </c>
      <c r="Y30" s="32">
        <f t="shared" si="18"/>
        <v>0</v>
      </c>
      <c r="Z30" s="32">
        <f t="shared" si="18"/>
        <v>0</v>
      </c>
      <c r="AA30" s="32">
        <f t="shared" si="18"/>
        <v>0</v>
      </c>
      <c r="AB30" s="33">
        <f>X30/T30</f>
        <v>0</v>
      </c>
      <c r="AC30" s="33">
        <f>Y30/T30</f>
        <v>0</v>
      </c>
      <c r="AD30" s="33">
        <f>+AA30/T30</f>
        <v>0</v>
      </c>
    </row>
    <row r="31" spans="1:30" s="34" customFormat="1" x14ac:dyDescent="0.25">
      <c r="A31" s="28"/>
      <c r="B31" s="29"/>
      <c r="C31" s="30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31" t="s">
        <v>88</v>
      </c>
      <c r="Q31" s="32">
        <f>+Q18+Q20+Q26+Q30</f>
        <v>30401222000</v>
      </c>
      <c r="R31" s="32">
        <f t="shared" ref="R31:AA31" si="19">+R18+R20+R26+R30</f>
        <v>0</v>
      </c>
      <c r="S31" s="32">
        <f t="shared" si="19"/>
        <v>0</v>
      </c>
      <c r="T31" s="32">
        <f t="shared" si="19"/>
        <v>30401222000</v>
      </c>
      <c r="U31" s="32">
        <f t="shared" si="19"/>
        <v>596507000</v>
      </c>
      <c r="V31" s="32">
        <f t="shared" si="19"/>
        <v>22563010285.900002</v>
      </c>
      <c r="W31" s="32">
        <f t="shared" si="19"/>
        <v>7241704714.1000004</v>
      </c>
      <c r="X31" s="32">
        <f t="shared" si="19"/>
        <v>3400650105.1999998</v>
      </c>
      <c r="Y31" s="32">
        <f t="shared" si="19"/>
        <v>909372779.29999995</v>
      </c>
      <c r="Z31" s="32">
        <f t="shared" si="19"/>
        <v>909372779.29999995</v>
      </c>
      <c r="AA31" s="32">
        <f t="shared" si="19"/>
        <v>909372779.29999995</v>
      </c>
      <c r="AB31" s="33">
        <f>X31/T31</f>
        <v>0.11185899386544396</v>
      </c>
      <c r="AC31" s="33">
        <f>Y31/T31</f>
        <v>2.9912375867654266E-2</v>
      </c>
      <c r="AD31" s="33">
        <f>+AA31/T31</f>
        <v>2.9912375867654266E-2</v>
      </c>
    </row>
    <row r="32" spans="1:30" ht="56.25" x14ac:dyDescent="0.25">
      <c r="A32" s="21" t="s">
        <v>35</v>
      </c>
      <c r="B32" s="22" t="s">
        <v>36</v>
      </c>
      <c r="C32" s="23" t="s">
        <v>89</v>
      </c>
      <c r="D32" s="21" t="s">
        <v>43</v>
      </c>
      <c r="E32" s="21" t="s">
        <v>90</v>
      </c>
      <c r="F32" s="21" t="s">
        <v>91</v>
      </c>
      <c r="G32" s="21" t="s">
        <v>92</v>
      </c>
      <c r="H32" s="21" t="s">
        <v>93</v>
      </c>
      <c r="I32" s="21"/>
      <c r="J32" s="21"/>
      <c r="K32" s="21"/>
      <c r="L32" s="21"/>
      <c r="M32" s="21" t="s">
        <v>47</v>
      </c>
      <c r="N32" s="21" t="s">
        <v>84</v>
      </c>
      <c r="O32" s="21" t="s">
        <v>49</v>
      </c>
      <c r="P32" s="22" t="s">
        <v>94</v>
      </c>
      <c r="Q32" s="24">
        <v>149389362184</v>
      </c>
      <c r="R32" s="24">
        <v>0</v>
      </c>
      <c r="S32" s="24">
        <v>0</v>
      </c>
      <c r="T32" s="24">
        <v>149389362184</v>
      </c>
      <c r="U32" s="24">
        <v>0</v>
      </c>
      <c r="V32" s="24">
        <v>149389362184</v>
      </c>
      <c r="W32" s="24">
        <v>0</v>
      </c>
      <c r="X32" s="24">
        <v>149389362184</v>
      </c>
      <c r="Y32" s="24">
        <v>0</v>
      </c>
      <c r="Z32" s="24">
        <v>0</v>
      </c>
      <c r="AA32" s="24">
        <v>0</v>
      </c>
      <c r="AB32" s="25">
        <f t="shared" si="15"/>
        <v>1</v>
      </c>
      <c r="AC32" s="25">
        <f t="shared" si="16"/>
        <v>0</v>
      </c>
      <c r="AD32" s="25">
        <f t="shared" si="17"/>
        <v>0</v>
      </c>
    </row>
    <row r="33" spans="1:30" ht="56.25" x14ac:dyDescent="0.25">
      <c r="A33" s="21" t="s">
        <v>35</v>
      </c>
      <c r="B33" s="22" t="s">
        <v>36</v>
      </c>
      <c r="C33" s="23" t="s">
        <v>95</v>
      </c>
      <c r="D33" s="21" t="s">
        <v>43</v>
      </c>
      <c r="E33" s="21" t="s">
        <v>96</v>
      </c>
      <c r="F33" s="21" t="s">
        <v>91</v>
      </c>
      <c r="G33" s="21" t="s">
        <v>97</v>
      </c>
      <c r="H33" s="21" t="s">
        <v>98</v>
      </c>
      <c r="I33" s="21"/>
      <c r="J33" s="21"/>
      <c r="K33" s="21"/>
      <c r="L33" s="21"/>
      <c r="M33" s="21" t="s">
        <v>47</v>
      </c>
      <c r="N33" s="21" t="s">
        <v>84</v>
      </c>
      <c r="O33" s="21" t="s">
        <v>49</v>
      </c>
      <c r="P33" s="22" t="s">
        <v>99</v>
      </c>
      <c r="Q33" s="24">
        <v>4200000000</v>
      </c>
      <c r="R33" s="24">
        <v>0</v>
      </c>
      <c r="S33" s="24">
        <v>0</v>
      </c>
      <c r="T33" s="24">
        <v>4200000000</v>
      </c>
      <c r="U33" s="24">
        <v>0</v>
      </c>
      <c r="V33" s="24">
        <v>4200000000</v>
      </c>
      <c r="W33" s="24">
        <v>0</v>
      </c>
      <c r="X33" s="24">
        <v>4200000000</v>
      </c>
      <c r="Y33" s="24">
        <v>0</v>
      </c>
      <c r="Z33" s="24">
        <v>0</v>
      </c>
      <c r="AA33" s="24">
        <v>0</v>
      </c>
      <c r="AB33" s="25">
        <f t="shared" si="15"/>
        <v>1</v>
      </c>
      <c r="AC33" s="25">
        <f t="shared" si="16"/>
        <v>0</v>
      </c>
      <c r="AD33" s="25">
        <f t="shared" si="17"/>
        <v>0</v>
      </c>
    </row>
    <row r="34" spans="1:30" ht="56.25" x14ac:dyDescent="0.25">
      <c r="A34" s="21" t="s">
        <v>35</v>
      </c>
      <c r="B34" s="22" t="s">
        <v>36</v>
      </c>
      <c r="C34" s="23" t="s">
        <v>100</v>
      </c>
      <c r="D34" s="21" t="s">
        <v>43</v>
      </c>
      <c r="E34" s="21" t="s">
        <v>96</v>
      </c>
      <c r="F34" s="21" t="s">
        <v>91</v>
      </c>
      <c r="G34" s="21" t="s">
        <v>97</v>
      </c>
      <c r="H34" s="21" t="s">
        <v>101</v>
      </c>
      <c r="I34" s="21"/>
      <c r="J34" s="21"/>
      <c r="K34" s="21"/>
      <c r="L34" s="21"/>
      <c r="M34" s="21" t="s">
        <v>47</v>
      </c>
      <c r="N34" s="21" t="s">
        <v>84</v>
      </c>
      <c r="O34" s="21" t="s">
        <v>49</v>
      </c>
      <c r="P34" s="22" t="s">
        <v>102</v>
      </c>
      <c r="Q34" s="24">
        <v>4200000000</v>
      </c>
      <c r="R34" s="24">
        <v>0</v>
      </c>
      <c r="S34" s="24">
        <v>0</v>
      </c>
      <c r="T34" s="24">
        <v>4200000000</v>
      </c>
      <c r="U34" s="24">
        <v>0</v>
      </c>
      <c r="V34" s="24">
        <v>2040000000</v>
      </c>
      <c r="W34" s="24">
        <v>2160000000</v>
      </c>
      <c r="X34" s="24">
        <v>2040000000</v>
      </c>
      <c r="Y34" s="24">
        <v>0</v>
      </c>
      <c r="Z34" s="24">
        <v>0</v>
      </c>
      <c r="AA34" s="24">
        <v>0</v>
      </c>
      <c r="AB34" s="25">
        <f t="shared" si="15"/>
        <v>0.48571428571428571</v>
      </c>
      <c r="AC34" s="25">
        <f t="shared" si="16"/>
        <v>0</v>
      </c>
      <c r="AD34" s="25">
        <f t="shared" si="17"/>
        <v>0</v>
      </c>
    </row>
    <row r="35" spans="1:30" ht="33.75" x14ac:dyDescent="0.25">
      <c r="A35" s="21" t="s">
        <v>35</v>
      </c>
      <c r="B35" s="22" t="s">
        <v>36</v>
      </c>
      <c r="C35" s="23" t="s">
        <v>103</v>
      </c>
      <c r="D35" s="21" t="s">
        <v>43</v>
      </c>
      <c r="E35" s="21" t="s">
        <v>96</v>
      </c>
      <c r="F35" s="21" t="s">
        <v>91</v>
      </c>
      <c r="G35" s="21" t="s">
        <v>97</v>
      </c>
      <c r="H35" s="21" t="s">
        <v>104</v>
      </c>
      <c r="I35" s="21"/>
      <c r="J35" s="21"/>
      <c r="K35" s="21"/>
      <c r="L35" s="21"/>
      <c r="M35" s="21" t="s">
        <v>47</v>
      </c>
      <c r="N35" s="21" t="s">
        <v>84</v>
      </c>
      <c r="O35" s="21" t="s">
        <v>49</v>
      </c>
      <c r="P35" s="22" t="s">
        <v>105</v>
      </c>
      <c r="Q35" s="24">
        <v>4200000000</v>
      </c>
      <c r="R35" s="24">
        <v>0</v>
      </c>
      <c r="S35" s="24">
        <v>0</v>
      </c>
      <c r="T35" s="24">
        <v>4200000000</v>
      </c>
      <c r="U35" s="24">
        <v>0</v>
      </c>
      <c r="V35" s="24">
        <v>2980</v>
      </c>
      <c r="W35" s="24">
        <v>4199997020</v>
      </c>
      <c r="X35" s="24">
        <v>2980</v>
      </c>
      <c r="Y35" s="24">
        <v>0</v>
      </c>
      <c r="Z35" s="24">
        <v>0</v>
      </c>
      <c r="AA35" s="24">
        <v>0</v>
      </c>
      <c r="AB35" s="25">
        <f t="shared" si="15"/>
        <v>7.0952380952380953E-7</v>
      </c>
      <c r="AC35" s="25">
        <f t="shared" si="16"/>
        <v>0</v>
      </c>
      <c r="AD35" s="25">
        <f t="shared" si="17"/>
        <v>0</v>
      </c>
    </row>
    <row r="36" spans="1:30" ht="56.25" x14ac:dyDescent="0.25">
      <c r="A36" s="21" t="s">
        <v>35</v>
      </c>
      <c r="B36" s="22" t="s">
        <v>36</v>
      </c>
      <c r="C36" s="23" t="s">
        <v>106</v>
      </c>
      <c r="D36" s="21" t="s">
        <v>43</v>
      </c>
      <c r="E36" s="21" t="s">
        <v>96</v>
      </c>
      <c r="F36" s="21" t="s">
        <v>91</v>
      </c>
      <c r="G36" s="21" t="s">
        <v>97</v>
      </c>
      <c r="H36" s="21" t="s">
        <v>107</v>
      </c>
      <c r="I36" s="21"/>
      <c r="J36" s="21"/>
      <c r="K36" s="21"/>
      <c r="L36" s="21"/>
      <c r="M36" s="21" t="s">
        <v>47</v>
      </c>
      <c r="N36" s="21" t="s">
        <v>84</v>
      </c>
      <c r="O36" s="21" t="s">
        <v>49</v>
      </c>
      <c r="P36" s="22" t="s">
        <v>108</v>
      </c>
      <c r="Q36" s="24">
        <v>4200000000</v>
      </c>
      <c r="R36" s="24">
        <v>0</v>
      </c>
      <c r="S36" s="24">
        <v>0</v>
      </c>
      <c r="T36" s="24">
        <v>4200000000</v>
      </c>
      <c r="U36" s="24">
        <v>0</v>
      </c>
      <c r="V36" s="24">
        <v>4200000000</v>
      </c>
      <c r="W36" s="24">
        <v>0</v>
      </c>
      <c r="X36" s="24">
        <v>4200000000</v>
      </c>
      <c r="Y36" s="24">
        <v>0</v>
      </c>
      <c r="Z36" s="24">
        <v>0</v>
      </c>
      <c r="AA36" s="24">
        <v>0</v>
      </c>
      <c r="AB36" s="25">
        <f t="shared" si="15"/>
        <v>1</v>
      </c>
      <c r="AC36" s="25">
        <f t="shared" si="16"/>
        <v>0</v>
      </c>
      <c r="AD36" s="25">
        <f t="shared" si="17"/>
        <v>0</v>
      </c>
    </row>
    <row r="37" spans="1:30" ht="22.5" x14ac:dyDescent="0.25">
      <c r="A37" s="21" t="s">
        <v>35</v>
      </c>
      <c r="B37" s="22" t="s">
        <v>36</v>
      </c>
      <c r="C37" s="23" t="s">
        <v>109</v>
      </c>
      <c r="D37" s="21" t="s">
        <v>43</v>
      </c>
      <c r="E37" s="21" t="s">
        <v>96</v>
      </c>
      <c r="F37" s="21" t="s">
        <v>91</v>
      </c>
      <c r="G37" s="21" t="s">
        <v>97</v>
      </c>
      <c r="H37" s="21" t="s">
        <v>110</v>
      </c>
      <c r="I37" s="21"/>
      <c r="J37" s="21"/>
      <c r="K37" s="21"/>
      <c r="L37" s="21"/>
      <c r="M37" s="21" t="s">
        <v>47</v>
      </c>
      <c r="N37" s="21" t="s">
        <v>84</v>
      </c>
      <c r="O37" s="21" t="s">
        <v>49</v>
      </c>
      <c r="P37" s="22" t="s">
        <v>111</v>
      </c>
      <c r="Q37" s="24">
        <v>4200000000</v>
      </c>
      <c r="R37" s="24">
        <v>0</v>
      </c>
      <c r="S37" s="24">
        <v>0</v>
      </c>
      <c r="T37" s="24">
        <v>4200000000</v>
      </c>
      <c r="U37" s="24">
        <v>0</v>
      </c>
      <c r="V37" s="24">
        <v>0</v>
      </c>
      <c r="W37" s="24">
        <v>4200000000</v>
      </c>
      <c r="X37" s="24">
        <v>0</v>
      </c>
      <c r="Y37" s="24">
        <v>0</v>
      </c>
      <c r="Z37" s="24">
        <v>0</v>
      </c>
      <c r="AA37" s="24">
        <v>0</v>
      </c>
      <c r="AB37" s="25">
        <f t="shared" si="15"/>
        <v>0</v>
      </c>
      <c r="AC37" s="25">
        <f t="shared" si="16"/>
        <v>0</v>
      </c>
      <c r="AD37" s="25">
        <f t="shared" si="17"/>
        <v>0</v>
      </c>
    </row>
    <row r="38" spans="1:30" ht="56.25" x14ac:dyDescent="0.25">
      <c r="A38" s="21" t="s">
        <v>35</v>
      </c>
      <c r="B38" s="22" t="s">
        <v>36</v>
      </c>
      <c r="C38" s="23" t="s">
        <v>112</v>
      </c>
      <c r="D38" s="21" t="s">
        <v>43</v>
      </c>
      <c r="E38" s="21" t="s">
        <v>113</v>
      </c>
      <c r="F38" s="21" t="s">
        <v>91</v>
      </c>
      <c r="G38" s="21" t="s">
        <v>114</v>
      </c>
      <c r="H38" s="21" t="s">
        <v>101</v>
      </c>
      <c r="I38" s="21"/>
      <c r="J38" s="21"/>
      <c r="K38" s="21"/>
      <c r="L38" s="21"/>
      <c r="M38" s="21" t="s">
        <v>47</v>
      </c>
      <c r="N38" s="21" t="s">
        <v>84</v>
      </c>
      <c r="O38" s="21" t="s">
        <v>49</v>
      </c>
      <c r="P38" s="22" t="s">
        <v>102</v>
      </c>
      <c r="Q38" s="24">
        <v>23000000000</v>
      </c>
      <c r="R38" s="24">
        <v>0</v>
      </c>
      <c r="S38" s="24">
        <v>0</v>
      </c>
      <c r="T38" s="24">
        <v>23000000000</v>
      </c>
      <c r="U38" s="24">
        <v>0</v>
      </c>
      <c r="V38" s="24">
        <v>4035828114</v>
      </c>
      <c r="W38" s="24">
        <v>18964171886</v>
      </c>
      <c r="X38" s="24">
        <v>2547101406</v>
      </c>
      <c r="Y38" s="24">
        <v>0</v>
      </c>
      <c r="Z38" s="24">
        <v>0</v>
      </c>
      <c r="AA38" s="24">
        <v>0</v>
      </c>
      <c r="AB38" s="25">
        <f t="shared" si="15"/>
        <v>0.11074353939130435</v>
      </c>
      <c r="AC38" s="25">
        <f t="shared" si="16"/>
        <v>0</v>
      </c>
      <c r="AD38" s="25">
        <f t="shared" si="17"/>
        <v>0</v>
      </c>
    </row>
    <row r="39" spans="1:30" ht="56.25" x14ac:dyDescent="0.25">
      <c r="A39" s="21" t="s">
        <v>35</v>
      </c>
      <c r="B39" s="22" t="s">
        <v>36</v>
      </c>
      <c r="C39" s="23" t="s">
        <v>115</v>
      </c>
      <c r="D39" s="21" t="s">
        <v>43</v>
      </c>
      <c r="E39" s="21" t="s">
        <v>116</v>
      </c>
      <c r="F39" s="21" t="s">
        <v>91</v>
      </c>
      <c r="G39" s="21" t="s">
        <v>114</v>
      </c>
      <c r="H39" s="21" t="s">
        <v>93</v>
      </c>
      <c r="I39" s="21"/>
      <c r="J39" s="21"/>
      <c r="K39" s="21"/>
      <c r="L39" s="21"/>
      <c r="M39" s="21" t="s">
        <v>47</v>
      </c>
      <c r="N39" s="21" t="s">
        <v>84</v>
      </c>
      <c r="O39" s="21" t="s">
        <v>49</v>
      </c>
      <c r="P39" s="22" t="s">
        <v>94</v>
      </c>
      <c r="Q39" s="24">
        <v>48000000000</v>
      </c>
      <c r="R39" s="24">
        <v>0</v>
      </c>
      <c r="S39" s="24">
        <v>0</v>
      </c>
      <c r="T39" s="24">
        <v>48000000000</v>
      </c>
      <c r="U39" s="24">
        <v>0</v>
      </c>
      <c r="V39" s="24">
        <v>48000000000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5">
        <f t="shared" si="15"/>
        <v>0</v>
      </c>
      <c r="AC39" s="25">
        <f t="shared" si="16"/>
        <v>0</v>
      </c>
      <c r="AD39" s="25">
        <f t="shared" si="17"/>
        <v>0</v>
      </c>
    </row>
    <row r="40" spans="1:30" ht="56.25" x14ac:dyDescent="0.25">
      <c r="A40" s="21" t="s">
        <v>35</v>
      </c>
      <c r="B40" s="22" t="s">
        <v>36</v>
      </c>
      <c r="C40" s="23" t="s">
        <v>117</v>
      </c>
      <c r="D40" s="21" t="s">
        <v>43</v>
      </c>
      <c r="E40" s="21" t="s">
        <v>116</v>
      </c>
      <c r="F40" s="21" t="s">
        <v>91</v>
      </c>
      <c r="G40" s="21" t="s">
        <v>118</v>
      </c>
      <c r="H40" s="21" t="s">
        <v>98</v>
      </c>
      <c r="I40" s="21"/>
      <c r="J40" s="21"/>
      <c r="K40" s="21"/>
      <c r="L40" s="21"/>
      <c r="M40" s="21" t="s">
        <v>47</v>
      </c>
      <c r="N40" s="21" t="s">
        <v>84</v>
      </c>
      <c r="O40" s="21" t="s">
        <v>49</v>
      </c>
      <c r="P40" s="22" t="s">
        <v>99</v>
      </c>
      <c r="Q40" s="24">
        <v>4726973377</v>
      </c>
      <c r="R40" s="24">
        <v>0</v>
      </c>
      <c r="S40" s="24">
        <v>0</v>
      </c>
      <c r="T40" s="24">
        <v>4726973377</v>
      </c>
      <c r="U40" s="24">
        <v>0</v>
      </c>
      <c r="V40" s="24">
        <v>816106488</v>
      </c>
      <c r="W40" s="24">
        <v>3910866889</v>
      </c>
      <c r="X40" s="24">
        <v>0</v>
      </c>
      <c r="Y40" s="24">
        <v>0</v>
      </c>
      <c r="Z40" s="24">
        <v>0</v>
      </c>
      <c r="AA40" s="24">
        <v>0</v>
      </c>
      <c r="AB40" s="25">
        <f t="shared" si="15"/>
        <v>0</v>
      </c>
      <c r="AC40" s="25">
        <f t="shared" si="16"/>
        <v>0</v>
      </c>
      <c r="AD40" s="25">
        <f t="shared" si="17"/>
        <v>0</v>
      </c>
    </row>
    <row r="41" spans="1:30" ht="33.75" x14ac:dyDescent="0.25">
      <c r="A41" s="21" t="s">
        <v>35</v>
      </c>
      <c r="B41" s="22" t="s">
        <v>36</v>
      </c>
      <c r="C41" s="23" t="s">
        <v>119</v>
      </c>
      <c r="D41" s="21" t="s">
        <v>43</v>
      </c>
      <c r="E41" s="21" t="s">
        <v>116</v>
      </c>
      <c r="F41" s="21" t="s">
        <v>91</v>
      </c>
      <c r="G41" s="21" t="s">
        <v>118</v>
      </c>
      <c r="H41" s="21" t="s">
        <v>120</v>
      </c>
      <c r="I41" s="21"/>
      <c r="J41" s="21"/>
      <c r="K41" s="21"/>
      <c r="L41" s="21"/>
      <c r="M41" s="21" t="s">
        <v>47</v>
      </c>
      <c r="N41" s="21" t="s">
        <v>121</v>
      </c>
      <c r="O41" s="21" t="s">
        <v>85</v>
      </c>
      <c r="P41" s="22" t="s">
        <v>122</v>
      </c>
      <c r="Q41" s="24">
        <v>70000000000</v>
      </c>
      <c r="R41" s="24">
        <v>0</v>
      </c>
      <c r="S41" s="24">
        <v>0</v>
      </c>
      <c r="T41" s="24">
        <v>70000000000</v>
      </c>
      <c r="U41" s="24">
        <v>0</v>
      </c>
      <c r="V41" s="24">
        <v>0</v>
      </c>
      <c r="W41" s="24">
        <v>70000000000</v>
      </c>
      <c r="X41" s="24">
        <v>0</v>
      </c>
      <c r="Y41" s="24">
        <v>0</v>
      </c>
      <c r="Z41" s="24">
        <v>0</v>
      </c>
      <c r="AA41" s="24">
        <v>0</v>
      </c>
      <c r="AB41" s="25">
        <f t="shared" si="15"/>
        <v>0</v>
      </c>
      <c r="AC41" s="25">
        <f t="shared" si="16"/>
        <v>0</v>
      </c>
      <c r="AD41" s="25">
        <f t="shared" si="17"/>
        <v>0</v>
      </c>
    </row>
    <row r="42" spans="1:30" ht="56.25" x14ac:dyDescent="0.25">
      <c r="A42" s="21" t="s">
        <v>35</v>
      </c>
      <c r="B42" s="22" t="s">
        <v>36</v>
      </c>
      <c r="C42" s="23" t="s">
        <v>123</v>
      </c>
      <c r="D42" s="21" t="s">
        <v>43</v>
      </c>
      <c r="E42" s="21" t="s">
        <v>116</v>
      </c>
      <c r="F42" s="21" t="s">
        <v>91</v>
      </c>
      <c r="G42" s="21" t="s">
        <v>118</v>
      </c>
      <c r="H42" s="21" t="s">
        <v>101</v>
      </c>
      <c r="I42" s="21"/>
      <c r="J42" s="21"/>
      <c r="K42" s="21"/>
      <c r="L42" s="21"/>
      <c r="M42" s="21" t="s">
        <v>47</v>
      </c>
      <c r="N42" s="21" t="s">
        <v>84</v>
      </c>
      <c r="O42" s="21" t="s">
        <v>49</v>
      </c>
      <c r="P42" s="22" t="s">
        <v>102</v>
      </c>
      <c r="Q42" s="24">
        <v>4726973378</v>
      </c>
      <c r="R42" s="24">
        <v>0</v>
      </c>
      <c r="S42" s="24">
        <v>0</v>
      </c>
      <c r="T42" s="24">
        <v>4726973378</v>
      </c>
      <c r="U42" s="24">
        <v>0</v>
      </c>
      <c r="V42" s="24">
        <v>4726973378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5">
        <f t="shared" si="15"/>
        <v>0</v>
      </c>
      <c r="AC42" s="25">
        <f t="shared" si="16"/>
        <v>0</v>
      </c>
      <c r="AD42" s="25">
        <f t="shared" si="17"/>
        <v>0</v>
      </c>
    </row>
    <row r="43" spans="1:30" ht="33.75" x14ac:dyDescent="0.25">
      <c r="A43" s="21" t="s">
        <v>35</v>
      </c>
      <c r="B43" s="22" t="s">
        <v>36</v>
      </c>
      <c r="C43" s="23" t="s">
        <v>124</v>
      </c>
      <c r="D43" s="21" t="s">
        <v>43</v>
      </c>
      <c r="E43" s="21" t="s">
        <v>116</v>
      </c>
      <c r="F43" s="21" t="s">
        <v>91</v>
      </c>
      <c r="G43" s="21" t="s">
        <v>118</v>
      </c>
      <c r="H43" s="21" t="s">
        <v>104</v>
      </c>
      <c r="I43" s="21"/>
      <c r="J43" s="21"/>
      <c r="K43" s="21"/>
      <c r="L43" s="21"/>
      <c r="M43" s="21" t="s">
        <v>47</v>
      </c>
      <c r="N43" s="21" t="s">
        <v>84</v>
      </c>
      <c r="O43" s="21" t="s">
        <v>49</v>
      </c>
      <c r="P43" s="22" t="s">
        <v>105</v>
      </c>
      <c r="Q43" s="24">
        <v>4726973378</v>
      </c>
      <c r="R43" s="24">
        <v>0</v>
      </c>
      <c r="S43" s="24">
        <v>0</v>
      </c>
      <c r="T43" s="24">
        <v>4726973378</v>
      </c>
      <c r="U43" s="24">
        <v>0</v>
      </c>
      <c r="V43" s="24">
        <v>4726973378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5">
        <f t="shared" si="15"/>
        <v>0</v>
      </c>
      <c r="AC43" s="25">
        <f t="shared" si="16"/>
        <v>0</v>
      </c>
      <c r="AD43" s="25">
        <f t="shared" si="17"/>
        <v>0</v>
      </c>
    </row>
    <row r="44" spans="1:30" ht="45" x14ac:dyDescent="0.25">
      <c r="A44" s="21" t="s">
        <v>35</v>
      </c>
      <c r="B44" s="22" t="s">
        <v>36</v>
      </c>
      <c r="C44" s="23" t="s">
        <v>125</v>
      </c>
      <c r="D44" s="21" t="s">
        <v>43</v>
      </c>
      <c r="E44" s="21" t="s">
        <v>116</v>
      </c>
      <c r="F44" s="21" t="s">
        <v>91</v>
      </c>
      <c r="G44" s="21" t="s">
        <v>118</v>
      </c>
      <c r="H44" s="21" t="s">
        <v>126</v>
      </c>
      <c r="I44" s="21"/>
      <c r="J44" s="21"/>
      <c r="K44" s="21"/>
      <c r="L44" s="21"/>
      <c r="M44" s="21" t="s">
        <v>47</v>
      </c>
      <c r="N44" s="21" t="s">
        <v>84</v>
      </c>
      <c r="O44" s="21" t="s">
        <v>49</v>
      </c>
      <c r="P44" s="22" t="s">
        <v>127</v>
      </c>
      <c r="Q44" s="24">
        <v>4726973378</v>
      </c>
      <c r="R44" s="24">
        <v>0</v>
      </c>
      <c r="S44" s="24">
        <v>0</v>
      </c>
      <c r="T44" s="24">
        <v>4726973378</v>
      </c>
      <c r="U44" s="24">
        <v>0</v>
      </c>
      <c r="V44" s="24">
        <v>4726973378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5">
        <f t="shared" si="15"/>
        <v>0</v>
      </c>
      <c r="AC44" s="25">
        <f t="shared" si="16"/>
        <v>0</v>
      </c>
      <c r="AD44" s="25">
        <f t="shared" si="17"/>
        <v>0</v>
      </c>
    </row>
    <row r="45" spans="1:30" ht="22.5" x14ac:dyDescent="0.25">
      <c r="A45" s="21" t="s">
        <v>35</v>
      </c>
      <c r="B45" s="22" t="s">
        <v>36</v>
      </c>
      <c r="C45" s="23" t="s">
        <v>128</v>
      </c>
      <c r="D45" s="21" t="s">
        <v>43</v>
      </c>
      <c r="E45" s="21" t="s">
        <v>116</v>
      </c>
      <c r="F45" s="21" t="s">
        <v>91</v>
      </c>
      <c r="G45" s="21" t="s">
        <v>118</v>
      </c>
      <c r="H45" s="21" t="s">
        <v>129</v>
      </c>
      <c r="I45" s="21"/>
      <c r="J45" s="21"/>
      <c r="K45" s="21"/>
      <c r="L45" s="21"/>
      <c r="M45" s="21" t="s">
        <v>47</v>
      </c>
      <c r="N45" s="21" t="s">
        <v>84</v>
      </c>
      <c r="O45" s="21" t="s">
        <v>49</v>
      </c>
      <c r="P45" s="22" t="s">
        <v>130</v>
      </c>
      <c r="Q45" s="24">
        <v>4726973378</v>
      </c>
      <c r="R45" s="24">
        <v>0</v>
      </c>
      <c r="S45" s="24">
        <v>0</v>
      </c>
      <c r="T45" s="24">
        <v>4726973378</v>
      </c>
      <c r="U45" s="24">
        <v>0</v>
      </c>
      <c r="V45" s="24">
        <v>4726973378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5">
        <f t="shared" si="15"/>
        <v>0</v>
      </c>
      <c r="AC45" s="25">
        <f t="shared" si="16"/>
        <v>0</v>
      </c>
      <c r="AD45" s="25">
        <f t="shared" si="17"/>
        <v>0</v>
      </c>
    </row>
    <row r="46" spans="1:30" ht="33.75" x14ac:dyDescent="0.25">
      <c r="A46" s="21" t="s">
        <v>35</v>
      </c>
      <c r="B46" s="22" t="s">
        <v>36</v>
      </c>
      <c r="C46" s="23" t="s">
        <v>131</v>
      </c>
      <c r="D46" s="21" t="s">
        <v>43</v>
      </c>
      <c r="E46" s="21" t="s">
        <v>132</v>
      </c>
      <c r="F46" s="21" t="s">
        <v>91</v>
      </c>
      <c r="G46" s="21" t="s">
        <v>114</v>
      </c>
      <c r="H46" s="21" t="s">
        <v>133</v>
      </c>
      <c r="I46" s="21"/>
      <c r="J46" s="21"/>
      <c r="K46" s="21"/>
      <c r="L46" s="21"/>
      <c r="M46" s="21" t="s">
        <v>47</v>
      </c>
      <c r="N46" s="21" t="s">
        <v>84</v>
      </c>
      <c r="O46" s="21" t="s">
        <v>49</v>
      </c>
      <c r="P46" s="22" t="s">
        <v>134</v>
      </c>
      <c r="Q46" s="24">
        <v>32450000000</v>
      </c>
      <c r="R46" s="24">
        <v>0</v>
      </c>
      <c r="S46" s="24">
        <v>0</v>
      </c>
      <c r="T46" s="24">
        <v>32450000000</v>
      </c>
      <c r="U46" s="24">
        <v>0</v>
      </c>
      <c r="V46" s="24">
        <v>9388850761</v>
      </c>
      <c r="W46" s="24">
        <v>23061149239</v>
      </c>
      <c r="X46" s="24">
        <v>6775885633.3299999</v>
      </c>
      <c r="Y46" s="24">
        <v>43382147</v>
      </c>
      <c r="Z46" s="24">
        <v>43382147</v>
      </c>
      <c r="AA46" s="24">
        <v>43382147</v>
      </c>
      <c r="AB46" s="25">
        <f t="shared" si="15"/>
        <v>0.20881003492542372</v>
      </c>
      <c r="AC46" s="25">
        <f t="shared" si="16"/>
        <v>1.3368920493066255E-3</v>
      </c>
      <c r="AD46" s="25">
        <f t="shared" si="17"/>
        <v>1.3368920493066255E-3</v>
      </c>
    </row>
    <row r="47" spans="1:30" s="34" customFormat="1" x14ac:dyDescent="0.25">
      <c r="A47" s="28"/>
      <c r="B47" s="29"/>
      <c r="C47" s="30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31" t="s">
        <v>135</v>
      </c>
      <c r="Q47" s="32">
        <f>SUM(Q32:Q46)</f>
        <v>367474229073</v>
      </c>
      <c r="R47" s="32">
        <f t="shared" ref="R47:AA47" si="20">SUM(R32:R46)</f>
        <v>0</v>
      </c>
      <c r="S47" s="32">
        <f t="shared" si="20"/>
        <v>0</v>
      </c>
      <c r="T47" s="32">
        <f t="shared" si="20"/>
        <v>367474229073</v>
      </c>
      <c r="U47" s="32">
        <f t="shared" si="20"/>
        <v>0</v>
      </c>
      <c r="V47" s="32">
        <f t="shared" si="20"/>
        <v>240978044039</v>
      </c>
      <c r="W47" s="32">
        <f t="shared" si="20"/>
        <v>126496185034</v>
      </c>
      <c r="X47" s="32">
        <f t="shared" si="20"/>
        <v>169152352203.32999</v>
      </c>
      <c r="Y47" s="32">
        <f t="shared" si="20"/>
        <v>43382147</v>
      </c>
      <c r="Z47" s="32">
        <f t="shared" si="20"/>
        <v>43382147</v>
      </c>
      <c r="AA47" s="32">
        <f t="shared" si="20"/>
        <v>43382147</v>
      </c>
      <c r="AB47" s="33">
        <f>X47/T47</f>
        <v>0.46031078867772057</v>
      </c>
      <c r="AC47" s="33">
        <f>Y47/T47</f>
        <v>1.1805493710249267E-4</v>
      </c>
      <c r="AD47" s="33">
        <f>AA47/T47</f>
        <v>1.1805493710249267E-4</v>
      </c>
    </row>
  </sheetData>
  <mergeCells count="8">
    <mergeCell ref="A7:AD7"/>
    <mergeCell ref="A13:AD13"/>
    <mergeCell ref="A1:AD1"/>
    <mergeCell ref="A2:AD2"/>
    <mergeCell ref="A3:AD3"/>
    <mergeCell ref="A4:AD4"/>
    <mergeCell ref="A5:AD5"/>
    <mergeCell ref="A6:AD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Yuriana Beatriz Sánchez Pinto</dc:creator>
  <cp:lastModifiedBy>Yuriana Beatriz Sánchez Pinto</cp:lastModifiedBy>
  <dcterms:created xsi:type="dcterms:W3CDTF">2024-02-05T19:54:42Z</dcterms:created>
  <dcterms:modified xsi:type="dcterms:W3CDTF">2024-02-05T19:56:56Z</dcterms:modified>
</cp:coreProperties>
</file>