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orjuela\COLCIENCIAS 2019\BICENTENARIO\TDRs APROBADOS\"/>
    </mc:Choice>
  </mc:AlternateContent>
  <xr:revisionPtr revIDLastSave="0" documentId="8_{45860B52-985C-497A-A853-F1D3BFD0F4EA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RESUMEN" sheetId="1" r:id="rId1"/>
    <sheet name="02. Talento humano " sheetId="17" r:id="rId2"/>
    <sheet name="03. Formación" sheetId="14" r:id="rId3"/>
    <sheet name="09. Administrativos" sheetId="15" r:id="rId4"/>
    <sheet name="10. Apoyo a la Supervisión" sheetId="9" r:id="rId5"/>
    <sheet name="11. Otros" sheetId="18" r:id="rId6"/>
    <sheet name="Áreas" sheetId="20" state="hidden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5" i="9" l="1"/>
  <c r="H15" i="9" s="1"/>
  <c r="I15" i="9" s="1"/>
  <c r="E14" i="9"/>
  <c r="H14" i="9" s="1"/>
  <c r="D11" i="14"/>
  <c r="D12" i="14"/>
  <c r="G11" i="14"/>
  <c r="H11" i="14" s="1"/>
  <c r="H12" i="14" s="1"/>
  <c r="E13" i="1" s="1"/>
  <c r="C12" i="14"/>
  <c r="B16" i="14"/>
  <c r="F16" i="9"/>
  <c r="G16" i="9"/>
  <c r="B18" i="15"/>
  <c r="H12" i="15"/>
  <c r="D19" i="1"/>
  <c r="G12" i="15"/>
  <c r="F11" i="15"/>
  <c r="I11" i="15" s="1"/>
  <c r="F12" i="15"/>
  <c r="F14" i="18"/>
  <c r="E14" i="18"/>
  <c r="D14" i="18"/>
  <c r="F12" i="14"/>
  <c r="D13" i="1" s="1"/>
  <c r="E12" i="14"/>
  <c r="C13" i="1" s="1"/>
  <c r="D14" i="17"/>
  <c r="G14" i="17" s="1"/>
  <c r="H14" i="17" s="1"/>
  <c r="D13" i="17"/>
  <c r="G13" i="17"/>
  <c r="H13" i="17" s="1"/>
  <c r="D20" i="1"/>
  <c r="C20" i="1"/>
  <c r="D11" i="1"/>
  <c r="D22" i="1" s="1"/>
  <c r="C11" i="1"/>
  <c r="F16" i="17"/>
  <c r="E16" i="17"/>
  <c r="F21" i="1"/>
  <c r="F18" i="1"/>
  <c r="F17" i="1"/>
  <c r="F16" i="1"/>
  <c r="F15" i="1"/>
  <c r="F14" i="1"/>
  <c r="F12" i="1"/>
  <c r="C19" i="1"/>
  <c r="H14" i="18"/>
  <c r="G14" i="18"/>
  <c r="D15" i="17"/>
  <c r="D16" i="17" s="1"/>
  <c r="G15" i="17"/>
  <c r="H15" i="17" s="1"/>
  <c r="H16" i="17" s="1"/>
  <c r="E11" i="1"/>
  <c r="B15" i="14"/>
  <c r="G16" i="17"/>
  <c r="G12" i="14"/>
  <c r="F13" i="1" l="1"/>
  <c r="C22" i="1"/>
  <c r="E22" i="1"/>
  <c r="J11" i="15"/>
  <c r="J12" i="15" s="1"/>
  <c r="I12" i="15"/>
  <c r="E19" i="1" s="1"/>
  <c r="F19" i="1" s="1"/>
  <c r="H16" i="9"/>
  <c r="E20" i="1" s="1"/>
  <c r="F20" i="1" s="1"/>
  <c r="I14" i="9"/>
  <c r="I16" i="9" s="1"/>
  <c r="F11" i="1"/>
  <c r="F22" i="1" s="1"/>
</calcChain>
</file>

<file path=xl/sharedStrings.xml><?xml version="1.0" encoding="utf-8"?>
<sst xmlns="http://schemas.openxmlformats.org/spreadsheetml/2006/main" count="129" uniqueCount="75">
  <si>
    <t>Especie</t>
  </si>
  <si>
    <t>Efectivo</t>
  </si>
  <si>
    <t>TOTAL</t>
  </si>
  <si>
    <t>Equipos y software</t>
  </si>
  <si>
    <t>RUBROS</t>
  </si>
  <si>
    <t>FUENTES</t>
  </si>
  <si>
    <t>Otros</t>
  </si>
  <si>
    <t>RESUMEN DEL PRESUPUESTO</t>
  </si>
  <si>
    <t>JUSTIFICACIÓN</t>
  </si>
  <si>
    <t>VALOR UNITARIO</t>
  </si>
  <si>
    <t xml:space="preserve">CANTIDAD </t>
  </si>
  <si>
    <t>SGR</t>
  </si>
  <si>
    <t>CONTRAPARTIDA</t>
  </si>
  <si>
    <t>Materiales, insumos y documentación</t>
  </si>
  <si>
    <t>POR CADA INSTITUCION</t>
  </si>
  <si>
    <t>10.</t>
  </si>
  <si>
    <t>11.</t>
  </si>
  <si>
    <t>01.</t>
  </si>
  <si>
    <t>02.</t>
  </si>
  <si>
    <t>03.</t>
  </si>
  <si>
    <t>04.</t>
  </si>
  <si>
    <t>05.</t>
  </si>
  <si>
    <t>06.</t>
  </si>
  <si>
    <t>07.</t>
  </si>
  <si>
    <t>08.</t>
  </si>
  <si>
    <t>09.</t>
  </si>
  <si>
    <t>Talento humano</t>
  </si>
  <si>
    <t>Protección de conocimiento y divulgación</t>
  </si>
  <si>
    <t>Gastos de viaje</t>
  </si>
  <si>
    <t>Infraestructura</t>
  </si>
  <si>
    <t>DESCRIPCIÓN Y CUANTIFICACIÓN DE APOYO A LA SUPERVISIÓN</t>
  </si>
  <si>
    <t xml:space="preserve">Administrativos </t>
  </si>
  <si>
    <t>POR CADA INSTITUCIÓN</t>
  </si>
  <si>
    <t>ACTIVIDADES</t>
  </si>
  <si>
    <t>RESPONSABLE</t>
  </si>
  <si>
    <t>DESCRIPCIÓN Y CUANTIFICACIÓN DE TALENTO HUMANO</t>
  </si>
  <si>
    <t>Apoyo a la supervisión</t>
  </si>
  <si>
    <t>DESCRIPCIÓN Y CUANTIFICACIÓN DE OTROS</t>
  </si>
  <si>
    <t>Servicios tecnológicos y pruebas</t>
  </si>
  <si>
    <t>VALOR UNITARIO*</t>
  </si>
  <si>
    <t>Seguimiento académico y financiero</t>
  </si>
  <si>
    <t xml:space="preserve">Condonación </t>
  </si>
  <si>
    <t xml:space="preserve">Matrícula </t>
  </si>
  <si>
    <t>TALENTO HUMANO</t>
  </si>
  <si>
    <t>UNIVERSIDAD</t>
  </si>
  <si>
    <t>DESCRIPCIÓN DE FORMACIÓN</t>
  </si>
  <si>
    <t>FORMACIÓN</t>
  </si>
  <si>
    <t>MODALIDAD</t>
  </si>
  <si>
    <t>CRÉDITO EDUCATIVO</t>
  </si>
  <si>
    <t>Doctorado nacional</t>
  </si>
  <si>
    <t>No. DE CANDIDATOS FINANCIABLES</t>
  </si>
  <si>
    <t>Tope del crédito educativo doctorado nacional</t>
  </si>
  <si>
    <t>Sostenimiento ($3.000.000 mensual)</t>
  </si>
  <si>
    <t>Pasantia en el exterior (tiquetes, seguro de salud internacional y $1.000.0000 de sostenimiento adicional hasta por 6 meses)</t>
  </si>
  <si>
    <t>Legalización y recuperación de cartera</t>
  </si>
  <si>
    <t>APOYO A LA SUPERVISIÓN</t>
  </si>
  <si>
    <t>No. BENEFICIARIOS</t>
  </si>
  <si>
    <t>Legalización, seguimiento académico y financiero, seguimiento durante el periodo de condonacion, condonación de beneficiarios y recuperación de cartera (cuando haya  lugar a ello)</t>
  </si>
  <si>
    <t>Ejecutor</t>
  </si>
  <si>
    <t>Total</t>
  </si>
  <si>
    <t>Administración del crédito educativo</t>
  </si>
  <si>
    <t>Formación</t>
  </si>
  <si>
    <t xml:space="preserve">Nota: De acuerdo con los términos de referencia, no es posible cargar recursos para esta actividad que provengan del SGR. </t>
  </si>
  <si>
    <t xml:space="preserve">Realizar el seguimiento al desarrollo de las actividades del proyecto, elaborar los informes de supervisión técnicos y financieros, ejercer la secretaría técnica de las instancias de supervisión y toma de decisiones de los convenios, actualizar la ejecución en GESPROY-SGR y atender las solicitudes de los entes de control. </t>
  </si>
  <si>
    <t xml:space="preserve">Áreas </t>
  </si>
  <si>
    <t>Agropecuarias y ambiente</t>
  </si>
  <si>
    <t>Ciencias sociales, educación y humanidades</t>
  </si>
  <si>
    <t>Ingenierías</t>
  </si>
  <si>
    <t>Ciencias básicas</t>
  </si>
  <si>
    <t>Ciencias de la salud</t>
  </si>
  <si>
    <t>ACTIVIDAD</t>
  </si>
  <si>
    <t>Créditos educativos condonables</t>
  </si>
  <si>
    <t>IES pública</t>
  </si>
  <si>
    <t xml:space="preserve">COLCIENCIAS </t>
  </si>
  <si>
    <t>Realizar el seguimiento a la implementación del proyecto, de acuerdo con el Artículo 2.2.4.1.1.10.5 Vigilancia de los Proyectos de Inversión del Decreto No. 1467 de 2018. (Aplica cuando la IES es de catácter privado)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</si>
</sst>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164" formatCode="_-&quot;$&quot;* #,##0.00_-;\-&quot;$&quot;* #,##0.00_-;_-&quot;$&quot;* &quot;-&quot;??_-;_-@_-"/>
    <numFmt numFmtId="165" formatCode="_-* #,##0.00\ _€_-;\-* #,##0.00\ _€_-;_-* &quot;-&quot;??\ _€_-;_-@_-"/>
    <numFmt numFmtId="166" formatCode="_(&quot;$&quot;\ * #,##0.00_);_(&quot;$&quot;\ * \(#,##0.00\);_(&quot;$&quot;\ * &quot;-&quot;??_);_(@_)"/>
    <numFmt numFmtId="167" formatCode="_([$$-240A]\ * #,##0.00_);_([$$-240A]\ * \(#,##0.00\);_([$$-240A]\ * &quot;-&quot;??_);_(@_)"/>
    <numFmt numFmtId="168" formatCode="_(&quot;$&quot;\ * #,##0_);_(&quot;$&quot;\ * \(#,##0\);_(&quot;$&quot;\ * &quot;-&quot;??_);_(@_)"/>
    <numFmt numFmtId="169" formatCode="_([$$-240A]\ * #,##0_);_([$$-240A]\ * \(#,##0\);_([$$-240A]\ * &quot;-&quot;??_);_(@_)"/>
    <numFmt numFmtId="170" formatCode="_-[$$-240A]* #,##0_-;\-[$$-240A]* #,##0_-;_-[$$-240A]* &quot;-&quot;_-;_-@_-"/>
    <numFmt numFmtId="171" formatCode="_-[$$-240A]\ * #,##0.00_-;\-[$$-240A]\ * #,##0.00_-;_-[$$-240A]\ * &quot;-&quot;??_-;_-@_-"/>
    <numFmt numFmtId="172" formatCode="0.0%"/>
    <numFmt numFmtId="173" formatCode="_-[$$-240A]\ * #,##0_-;\-[$$-240A]\ * #,##0_-;_-[$$-240A]\ * &quot;-&quot;??_-;_-@_-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41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1" fillId="0" borderId="0"/>
    <xf numFmtId="0" fontId="2" fillId="0" borderId="0"/>
    <xf numFmtId="9" fontId="3" fillId="0" borderId="0" applyFont="0" applyFill="0" applyBorder="0" applyAlignment="0" applyProtection="0"/>
  </cellStyleXfs>
  <cellXfs count="137">
    <xf numFmtId="0" fontId="0" fillId="0" borderId="0" xfId="0"/>
    <xf numFmtId="0" fontId="7" fillId="0" borderId="0" xfId="0" applyFont="1" applyAlignment="1">
      <alignment horizontal="center" vertical="center"/>
    </xf>
    <xf numFmtId="0" fontId="0" fillId="0" borderId="0" xfId="0" applyFont="1" applyBorder="1"/>
    <xf numFmtId="0" fontId="8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168" fontId="0" fillId="0" borderId="1" xfId="0" applyNumberFormat="1" applyBorder="1" applyAlignment="1">
      <alignment horizontal="center" vertical="center"/>
    </xf>
    <xf numFmtId="167" fontId="3" fillId="0" borderId="1" xfId="2" applyNumberFormat="1" applyFont="1" applyBorder="1" applyAlignment="1">
      <alignment horizontal="center" vertical="center"/>
    </xf>
    <xf numFmtId="169" fontId="0" fillId="0" borderId="1" xfId="0" applyNumberForma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70" fontId="0" fillId="0" borderId="0" xfId="0" applyNumberFormat="1"/>
    <xf numFmtId="170" fontId="3" fillId="0" borderId="0" xfId="1" applyNumberFormat="1" applyFont="1"/>
    <xf numFmtId="170" fontId="0" fillId="0" borderId="0" xfId="0" applyNumberFormat="1" applyFill="1"/>
    <xf numFmtId="0" fontId="7" fillId="0" borderId="1" xfId="0" applyFont="1" applyBorder="1" applyAlignment="1">
      <alignment horizontal="center" vertical="center"/>
    </xf>
    <xf numFmtId="0" fontId="10" fillId="0" borderId="0" xfId="0" applyFont="1" applyBorder="1"/>
    <xf numFmtId="165" fontId="0" fillId="0" borderId="0" xfId="0" applyNumberFormat="1" applyFont="1" applyBorder="1"/>
    <xf numFmtId="170" fontId="9" fillId="0" borderId="1" xfId="0" applyNumberFormat="1" applyFont="1" applyFill="1" applyBorder="1" applyAlignment="1">
      <alignment vertical="center"/>
    </xf>
    <xf numFmtId="1" fontId="9" fillId="0" borderId="1" xfId="0" applyNumberFormat="1" applyFont="1" applyFill="1" applyBorder="1" applyAlignment="1">
      <alignment horizontal="center" vertical="center"/>
    </xf>
    <xf numFmtId="170" fontId="9" fillId="0" borderId="1" xfId="2" applyNumberFormat="1" applyFont="1" applyFill="1" applyBorder="1" applyAlignment="1">
      <alignment vertical="center"/>
    </xf>
    <xf numFmtId="170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165" fontId="10" fillId="0" borderId="0" xfId="0" applyNumberFormat="1" applyFont="1" applyBorder="1"/>
    <xf numFmtId="0" fontId="8" fillId="0" borderId="0" xfId="0" applyFont="1" applyFill="1" applyAlignment="1">
      <alignment vertical="center"/>
    </xf>
    <xf numFmtId="170" fontId="8" fillId="0" borderId="1" xfId="1" applyNumberFormat="1" applyFont="1" applyFill="1" applyBorder="1" applyAlignment="1">
      <alignment vertical="center"/>
    </xf>
    <xf numFmtId="168" fontId="6" fillId="0" borderId="2" xfId="0" applyNumberFormat="1" applyFont="1" applyBorder="1"/>
    <xf numFmtId="0" fontId="11" fillId="0" borderId="1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167" fontId="3" fillId="0" borderId="0" xfId="2" applyNumberFormat="1" applyFont="1" applyFill="1" applyBorder="1" applyAlignment="1">
      <alignment horizontal="center"/>
    </xf>
    <xf numFmtId="166" fontId="10" fillId="0" borderId="1" xfId="0" applyNumberFormat="1" applyFont="1" applyBorder="1" applyAlignment="1">
      <alignment vertical="center"/>
    </xf>
    <xf numFmtId="166" fontId="7" fillId="0" borderId="1" xfId="0" applyNumberFormat="1" applyFont="1" applyBorder="1" applyAlignment="1">
      <alignment vertical="center"/>
    </xf>
    <xf numFmtId="0" fontId="6" fillId="0" borderId="0" xfId="0" applyFont="1"/>
    <xf numFmtId="170" fontId="11" fillId="0" borderId="1" xfId="0" applyNumberFormat="1" applyFont="1" applyFill="1" applyBorder="1" applyAlignment="1">
      <alignment vertical="center"/>
    </xf>
    <xf numFmtId="170" fontId="0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169" fontId="0" fillId="0" borderId="1" xfId="0" applyNumberFormat="1" applyBorder="1" applyAlignment="1">
      <alignment vertical="center"/>
    </xf>
    <xf numFmtId="169" fontId="3" fillId="0" borderId="1" xfId="2" applyNumberFormat="1" applyFont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169" fontId="6" fillId="0" borderId="1" xfId="0" applyNumberFormat="1" applyFont="1" applyBorder="1" applyAlignment="1">
      <alignment vertical="center"/>
    </xf>
    <xf numFmtId="169" fontId="6" fillId="0" borderId="1" xfId="2" applyNumberFormat="1" applyFont="1" applyBorder="1" applyAlignment="1">
      <alignment vertical="center"/>
    </xf>
    <xf numFmtId="169" fontId="6" fillId="0" borderId="1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167" fontId="3" fillId="0" borderId="0" xfId="2" applyNumberFormat="1" applyFont="1" applyBorder="1" applyAlignment="1">
      <alignment vertical="center"/>
    </xf>
    <xf numFmtId="167" fontId="0" fillId="0" borderId="0" xfId="0" applyNumberFormat="1" applyBorder="1" applyAlignment="1">
      <alignment vertical="center"/>
    </xf>
    <xf numFmtId="167" fontId="3" fillId="0" borderId="0" xfId="2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171" fontId="0" fillId="0" borderId="0" xfId="0" applyNumberFormat="1"/>
    <xf numFmtId="171" fontId="6" fillId="0" borderId="0" xfId="0" applyNumberFormat="1" applyFont="1"/>
    <xf numFmtId="9" fontId="3" fillId="0" borderId="0" xfId="6" applyFont="1" applyAlignment="1">
      <alignment horizontal="left"/>
    </xf>
    <xf numFmtId="0" fontId="0" fillId="0" borderId="0" xfId="0" applyAlignment="1">
      <alignment horizontal="left"/>
    </xf>
    <xf numFmtId="172" fontId="3" fillId="0" borderId="0" xfId="6" applyNumberFormat="1" applyFont="1" applyBorder="1"/>
    <xf numFmtId="164" fontId="0" fillId="0" borderId="0" xfId="0" applyNumberFormat="1" applyFont="1" applyBorder="1"/>
    <xf numFmtId="0" fontId="0" fillId="0" borderId="0" xfId="0" applyFont="1" applyFill="1" applyBorder="1"/>
    <xf numFmtId="171" fontId="0" fillId="0" borderId="0" xfId="0" applyNumberFormat="1" applyFont="1" applyBorder="1" applyAlignment="1">
      <alignment horizontal="center"/>
    </xf>
    <xf numFmtId="173" fontId="0" fillId="0" borderId="0" xfId="0" applyNumberFormat="1" applyFont="1" applyBorder="1" applyAlignment="1">
      <alignment horizontal="center"/>
    </xf>
    <xf numFmtId="171" fontId="0" fillId="0" borderId="0" xfId="0" applyNumberFormat="1" applyFont="1" applyBorder="1"/>
    <xf numFmtId="41" fontId="10" fillId="0" borderId="1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41" fontId="7" fillId="0" borderId="0" xfId="1" applyFont="1" applyBorder="1" applyAlignment="1">
      <alignment horizontal="center" vertical="center"/>
    </xf>
    <xf numFmtId="165" fontId="7" fillId="0" borderId="0" xfId="0" applyNumberFormat="1" applyFont="1" applyBorder="1" applyAlignment="1">
      <alignment vertical="center"/>
    </xf>
    <xf numFmtId="0" fontId="7" fillId="0" borderId="0" xfId="0" applyFont="1" applyBorder="1"/>
    <xf numFmtId="0" fontId="7" fillId="0" borderId="0" xfId="0" applyFont="1" applyBorder="1" applyAlignment="1">
      <alignment horizontal="center" vertical="center" wrapText="1"/>
    </xf>
    <xf numFmtId="41" fontId="7" fillId="0" borderId="0" xfId="1" applyFont="1" applyBorder="1" applyAlignment="1">
      <alignment horizontal="center" vertical="center" wrapText="1"/>
    </xf>
    <xf numFmtId="166" fontId="7" fillId="0" borderId="0" xfId="0" applyNumberFormat="1" applyFont="1" applyBorder="1" applyAlignment="1">
      <alignment vertical="center"/>
    </xf>
    <xf numFmtId="0" fontId="0" fillId="0" borderId="0" xfId="0" applyFont="1" applyFill="1" applyBorder="1" applyAlignment="1"/>
    <xf numFmtId="0" fontId="0" fillId="0" borderId="0" xfId="0" applyFont="1" applyBorder="1" applyAlignment="1"/>
    <xf numFmtId="0" fontId="0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167" fontId="0" fillId="0" borderId="1" xfId="0" applyNumberFormat="1" applyBorder="1" applyAlignment="1">
      <alignment vertical="center"/>
    </xf>
    <xf numFmtId="167" fontId="3" fillId="0" borderId="1" xfId="2" applyNumberFormat="1" applyFont="1" applyBorder="1" applyAlignment="1">
      <alignment vertical="center"/>
    </xf>
    <xf numFmtId="168" fontId="6" fillId="0" borderId="2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9" fontId="3" fillId="0" borderId="0" xfId="6" applyFont="1" applyAlignment="1">
      <alignment horizontal="left" vertical="center"/>
    </xf>
    <xf numFmtId="0" fontId="0" fillId="0" borderId="0" xfId="0" applyAlignment="1">
      <alignment horizontal="left" vertical="center"/>
    </xf>
    <xf numFmtId="171" fontId="0" fillId="0" borderId="0" xfId="0" applyNumberFormat="1" applyAlignment="1">
      <alignment vertical="center"/>
    </xf>
    <xf numFmtId="0" fontId="6" fillId="0" borderId="0" xfId="0" applyFont="1" applyAlignment="1">
      <alignment vertical="center"/>
    </xf>
    <xf numFmtId="171" fontId="6" fillId="0" borderId="0" xfId="0" applyNumberFormat="1" applyFont="1" applyAlignment="1">
      <alignment vertical="center"/>
    </xf>
    <xf numFmtId="0" fontId="0" fillId="0" borderId="0" xfId="0" applyFont="1" applyBorder="1" applyAlignment="1">
      <alignment horizontal="left" indent="1"/>
    </xf>
    <xf numFmtId="0" fontId="0" fillId="0" borderId="0" xfId="0" applyFont="1" applyFill="1" applyBorder="1" applyAlignment="1">
      <alignment horizontal="left" indent="1"/>
    </xf>
    <xf numFmtId="167" fontId="6" fillId="0" borderId="0" xfId="2" applyNumberFormat="1" applyFont="1" applyFill="1" applyBorder="1" applyAlignment="1">
      <alignment horizontal="center"/>
    </xf>
    <xf numFmtId="41" fontId="4" fillId="0" borderId="0" xfId="1" applyFont="1" applyBorder="1" applyAlignment="1">
      <alignment horizontal="center"/>
    </xf>
    <xf numFmtId="0" fontId="13" fillId="0" borderId="0" xfId="0" applyFont="1"/>
    <xf numFmtId="41" fontId="7" fillId="0" borderId="1" xfId="1" applyFont="1" applyBorder="1" applyAlignment="1">
      <alignment horizontal="center" vertical="center" wrapText="1"/>
    </xf>
    <xf numFmtId="173" fontId="6" fillId="0" borderId="0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wrapText="1" inden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170" fontId="8" fillId="0" borderId="1" xfId="1" applyNumberFormat="1" applyFont="1" applyFill="1" applyBorder="1" applyAlignment="1">
      <alignment horizontal="center" vertical="center"/>
    </xf>
    <xf numFmtId="170" fontId="8" fillId="0" borderId="1" xfId="0" applyNumberFormat="1" applyFont="1" applyBorder="1" applyAlignment="1">
      <alignment horizontal="center" vertical="center" wrapText="1"/>
    </xf>
    <xf numFmtId="170" fontId="8" fillId="0" borderId="1" xfId="0" applyNumberFormat="1" applyFont="1" applyBorder="1" applyAlignment="1">
      <alignment horizontal="center" vertical="center"/>
    </xf>
    <xf numFmtId="170" fontId="6" fillId="0" borderId="4" xfId="0" applyNumberFormat="1" applyFont="1" applyBorder="1" applyAlignment="1">
      <alignment horizontal="center" vertical="center"/>
    </xf>
    <xf numFmtId="170" fontId="6" fillId="0" borderId="7" xfId="0" applyNumberFormat="1" applyFont="1" applyBorder="1" applyAlignment="1">
      <alignment horizontal="center" vertical="center"/>
    </xf>
    <xf numFmtId="170" fontId="6" fillId="0" borderId="2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0" fontId="9" fillId="0" borderId="1" xfId="0" applyNumberFormat="1" applyFont="1" applyBorder="1" applyAlignment="1">
      <alignment horizontal="center"/>
    </xf>
    <xf numFmtId="170" fontId="8" fillId="0" borderId="4" xfId="0" applyNumberFormat="1" applyFont="1" applyFill="1" applyBorder="1" applyAlignment="1">
      <alignment horizontal="center" vertical="center"/>
    </xf>
    <xf numFmtId="170" fontId="8" fillId="0" borderId="2" xfId="0" applyNumberFormat="1" applyFont="1" applyFill="1" applyBorder="1" applyAlignment="1">
      <alignment horizontal="center" vertical="center"/>
    </xf>
    <xf numFmtId="170" fontId="8" fillId="0" borderId="4" xfId="0" applyNumberFormat="1" applyFont="1" applyBorder="1" applyAlignment="1">
      <alignment horizontal="center" vertical="center"/>
    </xf>
    <xf numFmtId="170" fontId="8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</cellXfs>
  <cellStyles count="7">
    <cellStyle name="Millares [0]" xfId="1" builtinId="6"/>
    <cellStyle name="Moneda" xfId="2" builtinId="4"/>
    <cellStyle name="Normal" xfId="0" builtinId="0"/>
    <cellStyle name="Normal 14" xfId="3" xr:uid="{00000000-0005-0000-0000-000003000000}"/>
    <cellStyle name="Normal 2 2" xfId="4" xr:uid="{00000000-0005-0000-0000-000004000000}"/>
    <cellStyle name="Normal 2 2 2" xfId="5" xr:uid="{00000000-0005-0000-0000-000005000000}"/>
    <cellStyle name="Porcentaje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731520</xdr:colOff>
      <xdr:row>0</xdr:row>
      <xdr:rowOff>30480</xdr:rowOff>
    </xdr:from>
    <xdr:to>
      <xdr:col>5</xdr:col>
      <xdr:colOff>426720</xdr:colOff>
      <xdr:row>3</xdr:row>
      <xdr:rowOff>137160</xdr:rowOff>
    </xdr:to>
    <xdr:pic>
      <xdr:nvPicPr>
        <xdr:cNvPr id="5286" name="1 Imagen">
          <a:extLst>
            <a:ext uri="{FF2B5EF4-FFF2-40B4-BE49-F238E27FC236}">
              <a16:creationId xmlns:a16="http://schemas.microsoft.com/office/drawing/2014/main" id="{00000000-0008-0000-0000-0000A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5840" y="30480"/>
          <a:ext cx="7033260" cy="655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1203960</xdr:colOff>
      <xdr:row>0</xdr:row>
      <xdr:rowOff>38100</xdr:rowOff>
    </xdr:from>
    <xdr:to>
      <xdr:col>6</xdr:col>
      <xdr:colOff>45720</xdr:colOff>
      <xdr:row>3</xdr:row>
      <xdr:rowOff>152400</xdr:rowOff>
    </xdr:to>
    <xdr:pic>
      <xdr:nvPicPr>
        <xdr:cNvPr id="22590" name="1 Imagen">
          <a:extLst>
            <a:ext uri="{FF2B5EF4-FFF2-40B4-BE49-F238E27FC236}">
              <a16:creationId xmlns:a16="http://schemas.microsoft.com/office/drawing/2014/main" id="{00000000-0008-0000-0100-00003E5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3960" y="38100"/>
          <a:ext cx="7040880" cy="662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731520</xdr:colOff>
      <xdr:row>0</xdr:row>
      <xdr:rowOff>0</xdr:rowOff>
    </xdr:from>
    <xdr:to>
      <xdr:col>6</xdr:col>
      <xdr:colOff>929640</xdr:colOff>
      <xdr:row>3</xdr:row>
      <xdr:rowOff>121920</xdr:rowOff>
    </xdr:to>
    <xdr:pic>
      <xdr:nvPicPr>
        <xdr:cNvPr id="6318" name="1 Imagen">
          <a:extLst>
            <a:ext uri="{FF2B5EF4-FFF2-40B4-BE49-F238E27FC236}">
              <a16:creationId xmlns:a16="http://schemas.microsoft.com/office/drawing/2014/main" id="{00000000-0008-0000-0200-0000AE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0"/>
          <a:ext cx="7056120" cy="6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1516380</xdr:colOff>
      <xdr:row>0</xdr:row>
      <xdr:rowOff>30480</xdr:rowOff>
    </xdr:from>
    <xdr:to>
      <xdr:col>7</xdr:col>
      <xdr:colOff>777240</xdr:colOff>
      <xdr:row>3</xdr:row>
      <xdr:rowOff>137160</xdr:rowOff>
    </xdr:to>
    <xdr:pic>
      <xdr:nvPicPr>
        <xdr:cNvPr id="20551" name="1 Imagen">
          <a:extLst>
            <a:ext uri="{FF2B5EF4-FFF2-40B4-BE49-F238E27FC236}">
              <a16:creationId xmlns:a16="http://schemas.microsoft.com/office/drawing/2014/main" id="{00000000-0008-0000-0300-0000475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6680" y="30480"/>
          <a:ext cx="7056120" cy="655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1203960</xdr:colOff>
      <xdr:row>0</xdr:row>
      <xdr:rowOff>38100</xdr:rowOff>
    </xdr:from>
    <xdr:to>
      <xdr:col>6</xdr:col>
      <xdr:colOff>0</xdr:colOff>
      <xdr:row>3</xdr:row>
      <xdr:rowOff>152400</xdr:rowOff>
    </xdr:to>
    <xdr:pic>
      <xdr:nvPicPr>
        <xdr:cNvPr id="17575" name="1 Imagen">
          <a:extLst>
            <a:ext uri="{FF2B5EF4-FFF2-40B4-BE49-F238E27FC236}">
              <a16:creationId xmlns:a16="http://schemas.microsoft.com/office/drawing/2014/main" id="{00000000-0008-0000-0400-0000A74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3960" y="38100"/>
          <a:ext cx="7040880" cy="662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1203960</xdr:colOff>
      <xdr:row>0</xdr:row>
      <xdr:rowOff>38100</xdr:rowOff>
    </xdr:from>
    <xdr:to>
      <xdr:col>5</xdr:col>
      <xdr:colOff>685800</xdr:colOff>
      <xdr:row>3</xdr:row>
      <xdr:rowOff>152400</xdr:rowOff>
    </xdr:to>
    <xdr:pic>
      <xdr:nvPicPr>
        <xdr:cNvPr id="23610" name="1 Imagen">
          <a:extLst>
            <a:ext uri="{FF2B5EF4-FFF2-40B4-BE49-F238E27FC236}">
              <a16:creationId xmlns:a16="http://schemas.microsoft.com/office/drawing/2014/main" id="{00000000-0008-0000-0500-00003A5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3960" y="38100"/>
          <a:ext cx="7018020" cy="662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I60"/>
  <sheetViews>
    <sheetView showGridLines="0" tabSelected="1" zoomScale="80" zoomScaleNormal="80" workbookViewId="0">
      <selection activeCell="C16" sqref="C16"/>
    </sheetView>
  </sheetViews>
  <sheetFormatPr baseColWidth="10" defaultColWidth="9.140625" defaultRowHeight="15" x14ac:dyDescent="0.25"/>
  <cols>
    <col min="1" max="1" width="4" style="40" customWidth="1"/>
    <col min="2" max="2" width="40.42578125" style="40" customWidth="1"/>
    <col min="3" max="4" width="23.42578125" style="40" customWidth="1"/>
    <col min="5" max="6" width="19.7109375" style="40" customWidth="1"/>
    <col min="7" max="7" width="15.42578125" style="40" bestFit="1" customWidth="1"/>
    <col min="8" max="12" width="14.7109375" style="40" customWidth="1"/>
    <col min="13" max="16384" width="9.140625" style="40"/>
  </cols>
  <sheetData>
    <row r="5" spans="1:6" ht="18.75" x14ac:dyDescent="0.25">
      <c r="B5" s="96" t="s">
        <v>7</v>
      </c>
      <c r="C5" s="96"/>
      <c r="D5" s="96"/>
      <c r="E5" s="96"/>
      <c r="F5" s="96"/>
    </row>
    <row r="7" spans="1:6" ht="15.75" x14ac:dyDescent="0.25">
      <c r="C7" s="99"/>
      <c r="D7" s="99"/>
      <c r="E7" s="99"/>
      <c r="F7" s="99"/>
    </row>
    <row r="8" spans="1:6" ht="15" customHeight="1" x14ac:dyDescent="0.25">
      <c r="C8" s="97" t="s">
        <v>12</v>
      </c>
      <c r="D8" s="97"/>
      <c r="E8" s="39" t="s">
        <v>11</v>
      </c>
      <c r="F8" s="99" t="s">
        <v>2</v>
      </c>
    </row>
    <row r="9" spans="1:6" ht="15" customHeight="1" x14ac:dyDescent="0.25">
      <c r="C9" s="98" t="s">
        <v>32</v>
      </c>
      <c r="D9" s="98"/>
      <c r="E9" s="97" t="s">
        <v>1</v>
      </c>
      <c r="F9" s="99"/>
    </row>
    <row r="10" spans="1:6" ht="15.75" x14ac:dyDescent="0.25">
      <c r="A10" s="94" t="s">
        <v>4</v>
      </c>
      <c r="B10" s="95"/>
      <c r="C10" s="39" t="s">
        <v>0</v>
      </c>
      <c r="D10" s="39" t="s">
        <v>1</v>
      </c>
      <c r="E10" s="97"/>
      <c r="F10" s="99"/>
    </row>
    <row r="11" spans="1:6" x14ac:dyDescent="0.25">
      <c r="A11" s="41" t="s">
        <v>17</v>
      </c>
      <c r="B11" s="42" t="s">
        <v>26</v>
      </c>
      <c r="C11" s="43">
        <f>'02. Talento humano '!E15</f>
        <v>0</v>
      </c>
      <c r="D11" s="44">
        <f>'02. Talento humano '!F15</f>
        <v>0</v>
      </c>
      <c r="E11" s="9">
        <f>'02. Talento humano '!G15</f>
        <v>0</v>
      </c>
      <c r="F11" s="43">
        <f>+C11+D11+E11</f>
        <v>0</v>
      </c>
    </row>
    <row r="12" spans="1:6" x14ac:dyDescent="0.25">
      <c r="A12" s="41" t="s">
        <v>18</v>
      </c>
      <c r="B12" s="4" t="s">
        <v>3</v>
      </c>
      <c r="C12" s="43">
        <v>0</v>
      </c>
      <c r="D12" s="44">
        <v>0</v>
      </c>
      <c r="E12" s="9">
        <v>0</v>
      </c>
      <c r="F12" s="43">
        <f t="shared" ref="F12:F21" si="0">+C12+D12+E12</f>
        <v>0</v>
      </c>
    </row>
    <row r="13" spans="1:6" ht="15.75" x14ac:dyDescent="0.25">
      <c r="A13" s="41" t="s">
        <v>19</v>
      </c>
      <c r="B13" s="45" t="s">
        <v>61</v>
      </c>
      <c r="C13" s="43">
        <f>'03. Formación'!E12</f>
        <v>0</v>
      </c>
      <c r="D13" s="44">
        <f>'03. Formación'!F12</f>
        <v>0</v>
      </c>
      <c r="E13" s="9">
        <f>'03. Formación'!H12</f>
        <v>2375000000</v>
      </c>
      <c r="F13" s="43">
        <f>+C13+D13+E13</f>
        <v>2375000000</v>
      </c>
    </row>
    <row r="14" spans="1:6" x14ac:dyDescent="0.25">
      <c r="A14" s="41" t="s">
        <v>20</v>
      </c>
      <c r="B14" s="4" t="s">
        <v>38</v>
      </c>
      <c r="C14" s="43">
        <v>0</v>
      </c>
      <c r="D14" s="44">
        <v>0</v>
      </c>
      <c r="E14" s="44">
        <v>0</v>
      </c>
      <c r="F14" s="43">
        <f t="shared" si="0"/>
        <v>0</v>
      </c>
    </row>
    <row r="15" spans="1:6" x14ac:dyDescent="0.25">
      <c r="A15" s="41" t="s">
        <v>21</v>
      </c>
      <c r="B15" s="4" t="s">
        <v>13</v>
      </c>
      <c r="C15" s="43">
        <v>0</v>
      </c>
      <c r="D15" s="44">
        <v>0</v>
      </c>
      <c r="E15" s="9">
        <v>0</v>
      </c>
      <c r="F15" s="43">
        <f t="shared" si="0"/>
        <v>0</v>
      </c>
    </row>
    <row r="16" spans="1:6" x14ac:dyDescent="0.25">
      <c r="A16" s="41" t="s">
        <v>22</v>
      </c>
      <c r="B16" s="4" t="s">
        <v>27</v>
      </c>
      <c r="C16" s="43">
        <v>0</v>
      </c>
      <c r="D16" s="44">
        <v>0</v>
      </c>
      <c r="E16" s="9">
        <v>0</v>
      </c>
      <c r="F16" s="43">
        <f t="shared" si="0"/>
        <v>0</v>
      </c>
    </row>
    <row r="17" spans="1:6" x14ac:dyDescent="0.25">
      <c r="A17" s="41" t="s">
        <v>23</v>
      </c>
      <c r="B17" s="4" t="s">
        <v>28</v>
      </c>
      <c r="C17" s="43">
        <v>0</v>
      </c>
      <c r="D17" s="44">
        <v>0</v>
      </c>
      <c r="E17" s="9">
        <v>0</v>
      </c>
      <c r="F17" s="43">
        <f t="shared" si="0"/>
        <v>0</v>
      </c>
    </row>
    <row r="18" spans="1:6" x14ac:dyDescent="0.25">
      <c r="A18" s="41" t="s">
        <v>24</v>
      </c>
      <c r="B18" s="4" t="s">
        <v>29</v>
      </c>
      <c r="C18" s="43">
        <v>0</v>
      </c>
      <c r="D18" s="44">
        <v>0</v>
      </c>
      <c r="E18" s="9">
        <v>0</v>
      </c>
      <c r="F18" s="43">
        <f t="shared" si="0"/>
        <v>0</v>
      </c>
    </row>
    <row r="19" spans="1:6" x14ac:dyDescent="0.25">
      <c r="A19" s="41" t="s">
        <v>25</v>
      </c>
      <c r="B19" s="4" t="s">
        <v>31</v>
      </c>
      <c r="C19" s="43">
        <f>'09. Administrativos'!G12</f>
        <v>0</v>
      </c>
      <c r="D19" s="44">
        <f>'09. Administrativos'!H12</f>
        <v>0</v>
      </c>
      <c r="E19" s="9">
        <f>'09. Administrativos'!I12</f>
        <v>100000000</v>
      </c>
      <c r="F19" s="43">
        <f>C19+E19</f>
        <v>100000000</v>
      </c>
    </row>
    <row r="20" spans="1:6" x14ac:dyDescent="0.25">
      <c r="A20" s="41" t="s">
        <v>15</v>
      </c>
      <c r="B20" s="4" t="s">
        <v>36</v>
      </c>
      <c r="C20" s="43">
        <f>'10. Apoyo a la Supervisión'!F14</f>
        <v>0</v>
      </c>
      <c r="D20" s="44">
        <f>'10. Apoyo a la Supervisión'!G14</f>
        <v>0</v>
      </c>
      <c r="E20" s="9">
        <f>'10. Apoyo a la Supervisión'!H16</f>
        <v>25000000</v>
      </c>
      <c r="F20" s="43">
        <f>+C20+D20+E20</f>
        <v>25000000</v>
      </c>
    </row>
    <row r="21" spans="1:6" x14ac:dyDescent="0.25">
      <c r="A21" s="41" t="s">
        <v>16</v>
      </c>
      <c r="B21" s="42" t="s">
        <v>6</v>
      </c>
      <c r="C21" s="43">
        <v>0</v>
      </c>
      <c r="D21" s="44">
        <v>0</v>
      </c>
      <c r="E21" s="9">
        <v>0</v>
      </c>
      <c r="F21" s="43">
        <f t="shared" si="0"/>
        <v>0</v>
      </c>
    </row>
    <row r="22" spans="1:6" ht="19.5" customHeight="1" x14ac:dyDescent="0.25">
      <c r="A22" s="94" t="s">
        <v>2</v>
      </c>
      <c r="B22" s="95"/>
      <c r="C22" s="46">
        <f>SUM(C11:C21)</f>
        <v>0</v>
      </c>
      <c r="D22" s="47">
        <f>SUM(D11:D21)</f>
        <v>0</v>
      </c>
      <c r="E22" s="48">
        <f>SUM(E11:E21)</f>
        <v>2500000000</v>
      </c>
      <c r="F22" s="46">
        <f>SUM(F11:F21)</f>
        <v>2500000000</v>
      </c>
    </row>
    <row r="23" spans="1:6" ht="15.75" x14ac:dyDescent="0.25">
      <c r="B23" s="49"/>
      <c r="C23" s="50"/>
      <c r="D23" s="50"/>
      <c r="E23" s="51"/>
      <c r="F23" s="51"/>
    </row>
    <row r="25" spans="1:6" x14ac:dyDescent="0.25">
      <c r="C25" s="52"/>
    </row>
    <row r="26" spans="1:6" x14ac:dyDescent="0.25">
      <c r="C26" s="52"/>
    </row>
    <row r="28" spans="1:6" ht="18" customHeight="1" x14ac:dyDescent="0.25"/>
    <row r="42" spans="5:9" ht="14.25" customHeight="1" x14ac:dyDescent="0.25"/>
    <row r="48" spans="5:9" x14ac:dyDescent="0.25">
      <c r="E48" s="53"/>
      <c r="F48" s="51"/>
      <c r="G48" s="50"/>
      <c r="H48" s="51"/>
      <c r="I48" s="51"/>
    </row>
    <row r="49" spans="8:9" x14ac:dyDescent="0.25">
      <c r="H49" s="51"/>
      <c r="I49" s="51"/>
    </row>
    <row r="50" spans="8:9" x14ac:dyDescent="0.25">
      <c r="H50" s="51"/>
      <c r="I50" s="51"/>
    </row>
    <row r="51" spans="8:9" x14ac:dyDescent="0.25">
      <c r="H51" s="51"/>
      <c r="I51" s="51"/>
    </row>
    <row r="52" spans="8:9" x14ac:dyDescent="0.25">
      <c r="H52" s="51"/>
      <c r="I52" s="51"/>
    </row>
    <row r="53" spans="8:9" x14ac:dyDescent="0.25">
      <c r="H53" s="51"/>
      <c r="I53" s="51"/>
    </row>
    <row r="54" spans="8:9" x14ac:dyDescent="0.25">
      <c r="H54" s="51"/>
      <c r="I54" s="51"/>
    </row>
    <row r="55" spans="8:9" x14ac:dyDescent="0.25">
      <c r="H55" s="51"/>
      <c r="I55" s="51"/>
    </row>
    <row r="56" spans="8:9" x14ac:dyDescent="0.25">
      <c r="H56" s="51"/>
      <c r="I56" s="51"/>
    </row>
    <row r="57" spans="8:9" x14ac:dyDescent="0.25">
      <c r="H57" s="51"/>
      <c r="I57" s="51"/>
    </row>
    <row r="58" spans="8:9" x14ac:dyDescent="0.25">
      <c r="H58" s="51"/>
      <c r="I58" s="51"/>
    </row>
    <row r="59" spans="8:9" x14ac:dyDescent="0.25">
      <c r="H59" s="51"/>
      <c r="I59" s="51"/>
    </row>
    <row r="60" spans="8:9" x14ac:dyDescent="0.25">
      <c r="H60" s="51"/>
      <c r="I60" s="51"/>
    </row>
  </sheetData>
  <mergeCells count="8">
    <mergeCell ref="A22:B22"/>
    <mergeCell ref="B5:F5"/>
    <mergeCell ref="E9:E10"/>
    <mergeCell ref="C8:D8"/>
    <mergeCell ref="C9:D9"/>
    <mergeCell ref="F8:F10"/>
    <mergeCell ref="C7:F7"/>
    <mergeCell ref="A10:B10"/>
  </mergeCells>
  <pageMargins left="0.7" right="0.7" top="0.75" bottom="0.75" header="0.3" footer="0.3"/>
  <pageSetup orientation="portrait" verticalDpi="0"/>
  <ignoredErrors>
    <ignoredError sqref="F19" formula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H28"/>
  <sheetViews>
    <sheetView showGridLines="0" zoomScale="90" zoomScaleNormal="90" workbookViewId="0">
      <selection activeCell="B15" sqref="B15"/>
    </sheetView>
  </sheetViews>
  <sheetFormatPr baseColWidth="10" defaultRowHeight="15" x14ac:dyDescent="0.25"/>
  <cols>
    <col min="1" max="1" width="46.85546875" customWidth="1"/>
    <col min="2" max="2" width="17.7109375" bestFit="1" customWidth="1"/>
    <col min="3" max="3" width="15.42578125" bestFit="1" customWidth="1"/>
    <col min="4" max="4" width="16.7109375" bestFit="1" customWidth="1"/>
    <col min="5" max="6" width="11.42578125" customWidth="1"/>
    <col min="7" max="8" width="16.7109375" bestFit="1" customWidth="1"/>
  </cols>
  <sheetData>
    <row r="7" spans="1:8" ht="15.75" x14ac:dyDescent="0.25">
      <c r="A7" s="101" t="s">
        <v>35</v>
      </c>
      <c r="B7" s="101"/>
      <c r="C7" s="101"/>
      <c r="D7" s="101"/>
      <c r="E7" s="101"/>
      <c r="F7" s="101"/>
      <c r="G7" s="101"/>
      <c r="H7" s="101"/>
    </row>
    <row r="8" spans="1:8" ht="15.75" x14ac:dyDescent="0.25">
      <c r="A8" s="28"/>
      <c r="B8" s="28"/>
      <c r="C8" s="28"/>
      <c r="D8" s="28"/>
      <c r="E8" s="28"/>
      <c r="F8" s="28"/>
      <c r="G8" s="28"/>
      <c r="H8" s="28"/>
    </row>
    <row r="9" spans="1:8" x14ac:dyDescent="0.25">
      <c r="A9" s="98" t="s">
        <v>43</v>
      </c>
      <c r="B9" s="98" t="s">
        <v>10</v>
      </c>
      <c r="C9" s="98" t="s">
        <v>39</v>
      </c>
      <c r="D9" s="98" t="s">
        <v>2</v>
      </c>
      <c r="E9" s="102" t="s">
        <v>5</v>
      </c>
      <c r="F9" s="103"/>
      <c r="G9" s="103"/>
      <c r="H9" s="104"/>
    </row>
    <row r="10" spans="1:8" x14ac:dyDescent="0.25">
      <c r="A10" s="98"/>
      <c r="B10" s="98"/>
      <c r="C10" s="98"/>
      <c r="D10" s="98"/>
      <c r="E10" s="102" t="s">
        <v>12</v>
      </c>
      <c r="F10" s="104"/>
      <c r="G10" s="105" t="s">
        <v>11</v>
      </c>
      <c r="H10" s="107" t="s">
        <v>2</v>
      </c>
    </row>
    <row r="11" spans="1:8" x14ac:dyDescent="0.25">
      <c r="A11" s="98"/>
      <c r="B11" s="98"/>
      <c r="C11" s="98"/>
      <c r="D11" s="98"/>
      <c r="E11" s="110" t="s">
        <v>44</v>
      </c>
      <c r="F11" s="111"/>
      <c r="G11" s="106"/>
      <c r="H11" s="108"/>
    </row>
    <row r="12" spans="1:8" x14ac:dyDescent="0.25">
      <c r="A12" s="98"/>
      <c r="B12" s="98"/>
      <c r="C12" s="98"/>
      <c r="D12" s="98"/>
      <c r="E12" s="3" t="s">
        <v>0</v>
      </c>
      <c r="F12" s="3" t="s">
        <v>1</v>
      </c>
      <c r="G12" s="3" t="s">
        <v>1</v>
      </c>
      <c r="H12" s="109"/>
    </row>
    <row r="13" spans="1:8" x14ac:dyDescent="0.25">
      <c r="A13" s="26"/>
      <c r="B13" s="5"/>
      <c r="C13" s="6"/>
      <c r="D13" s="7">
        <f>B27</f>
        <v>0</v>
      </c>
      <c r="E13" s="6">
        <v>0</v>
      </c>
      <c r="F13" s="8">
        <v>0</v>
      </c>
      <c r="G13" s="9">
        <f>+D13</f>
        <v>0</v>
      </c>
      <c r="H13" s="9">
        <f>+G13</f>
        <v>0</v>
      </c>
    </row>
    <row r="14" spans="1:8" x14ac:dyDescent="0.25">
      <c r="A14" s="26"/>
      <c r="B14" s="5"/>
      <c r="C14" s="6"/>
      <c r="D14" s="7">
        <f>B27</f>
        <v>0</v>
      </c>
      <c r="E14" s="6">
        <v>0</v>
      </c>
      <c r="F14" s="8">
        <v>0</v>
      </c>
      <c r="G14" s="9">
        <f>+D14</f>
        <v>0</v>
      </c>
      <c r="H14" s="9">
        <f>+G14</f>
        <v>0</v>
      </c>
    </row>
    <row r="15" spans="1:8" x14ac:dyDescent="0.25">
      <c r="A15" s="26"/>
      <c r="B15" s="5"/>
      <c r="C15" s="6"/>
      <c r="D15" s="7">
        <f>B28</f>
        <v>0</v>
      </c>
      <c r="E15" s="6">
        <v>0</v>
      </c>
      <c r="F15" s="8">
        <v>0</v>
      </c>
      <c r="G15" s="9">
        <f>+D15</f>
        <v>0</v>
      </c>
      <c r="H15" s="9">
        <f>+G15</f>
        <v>0</v>
      </c>
    </row>
    <row r="16" spans="1:8" x14ac:dyDescent="0.25">
      <c r="A16" s="100" t="s">
        <v>2</v>
      </c>
      <c r="B16" s="100"/>
      <c r="C16" s="100"/>
      <c r="D16" s="25">
        <f>D15</f>
        <v>0</v>
      </c>
      <c r="E16" s="25">
        <f>E15</f>
        <v>0</v>
      </c>
      <c r="F16" s="25">
        <f>F15</f>
        <v>0</v>
      </c>
      <c r="G16" s="25">
        <f>G15</f>
        <v>0</v>
      </c>
      <c r="H16" s="25">
        <f>H15</f>
        <v>0</v>
      </c>
    </row>
    <row r="18" spans="1:3" x14ac:dyDescent="0.25">
      <c r="A18" s="91" t="s">
        <v>62</v>
      </c>
    </row>
    <row r="19" spans="1:3" x14ac:dyDescent="0.25">
      <c r="C19" s="56"/>
    </row>
    <row r="20" spans="1:3" x14ac:dyDescent="0.25">
      <c r="A20" s="57"/>
      <c r="B20" s="54"/>
    </row>
    <row r="21" spans="1:3" x14ac:dyDescent="0.25">
      <c r="A21" s="57"/>
      <c r="B21" s="54"/>
    </row>
    <row r="22" spans="1:3" x14ac:dyDescent="0.25">
      <c r="A22" s="57"/>
      <c r="B22" s="54"/>
    </row>
    <row r="23" spans="1:3" x14ac:dyDescent="0.25">
      <c r="A23" s="57"/>
      <c r="B23" s="54"/>
    </row>
    <row r="24" spans="1:3" x14ac:dyDescent="0.25">
      <c r="A24" s="57"/>
      <c r="B24" s="54"/>
    </row>
    <row r="25" spans="1:3" x14ac:dyDescent="0.25">
      <c r="A25" s="57"/>
      <c r="B25" s="54"/>
    </row>
    <row r="26" spans="1:3" x14ac:dyDescent="0.25">
      <c r="A26" s="57"/>
      <c r="B26" s="54"/>
    </row>
    <row r="27" spans="1:3" x14ac:dyDescent="0.25">
      <c r="A27" s="57"/>
      <c r="B27" s="54"/>
    </row>
    <row r="28" spans="1:3" s="36" customFormat="1" x14ac:dyDescent="0.25">
      <c r="B28" s="55"/>
    </row>
  </sheetData>
  <mergeCells count="11">
    <mergeCell ref="A16:C16"/>
    <mergeCell ref="A7:H7"/>
    <mergeCell ref="E9:H9"/>
    <mergeCell ref="E10:F10"/>
    <mergeCell ref="G10:G11"/>
    <mergeCell ref="H10:H12"/>
    <mergeCell ref="E11:F11"/>
    <mergeCell ref="A9:A12"/>
    <mergeCell ref="B9:B12"/>
    <mergeCell ref="C9:C12"/>
    <mergeCell ref="D9:D12"/>
  </mergeCells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J28"/>
  <sheetViews>
    <sheetView showGridLines="0" topLeftCell="A4" zoomScale="70" zoomScaleNormal="70" workbookViewId="0">
      <selection activeCell="D17" sqref="D17"/>
    </sheetView>
  </sheetViews>
  <sheetFormatPr baseColWidth="10" defaultColWidth="9.140625" defaultRowHeight="15" x14ac:dyDescent="0.25"/>
  <cols>
    <col min="1" max="1" width="42.7109375" style="2" customWidth="1"/>
    <col min="2" max="2" width="22.7109375" style="32" customWidth="1"/>
    <col min="3" max="3" width="17" style="2" bestFit="1" customWidth="1"/>
    <col min="4" max="4" width="22.28515625" style="2" bestFit="1" customWidth="1"/>
    <col min="5" max="6" width="19" style="2" customWidth="1"/>
    <col min="7" max="8" width="23.7109375" style="2" bestFit="1" customWidth="1"/>
    <col min="9" max="9" width="18.42578125" style="2" bestFit="1" customWidth="1"/>
    <col min="10" max="10" width="18.7109375" style="2" customWidth="1"/>
    <col min="11" max="11" width="13.42578125" style="2" bestFit="1" customWidth="1"/>
    <col min="12" max="16384" width="9.140625" style="2"/>
  </cols>
  <sheetData>
    <row r="5" spans="1:10" ht="15.75" x14ac:dyDescent="0.25">
      <c r="A5" s="101" t="s">
        <v>45</v>
      </c>
      <c r="B5" s="101"/>
      <c r="C5" s="101"/>
      <c r="D5" s="101"/>
      <c r="E5" s="101"/>
      <c r="F5" s="101"/>
      <c r="G5" s="101"/>
      <c r="H5" s="101"/>
      <c r="I5" s="101"/>
    </row>
    <row r="6" spans="1:10" ht="15.75" x14ac:dyDescent="0.25">
      <c r="A6" s="1"/>
      <c r="B6" s="28"/>
      <c r="C6" s="1"/>
      <c r="D6" s="1"/>
      <c r="E6" s="1"/>
      <c r="F6" s="1"/>
      <c r="G6" s="1"/>
      <c r="H6" s="1"/>
      <c r="I6" s="1"/>
    </row>
    <row r="7" spans="1:10" s="15" customFormat="1" ht="15.75" customHeight="1" x14ac:dyDescent="0.25">
      <c r="A7" s="116" t="s">
        <v>46</v>
      </c>
      <c r="B7" s="112" t="s">
        <v>47</v>
      </c>
      <c r="C7" s="114" t="s">
        <v>50</v>
      </c>
      <c r="D7" s="112" t="s">
        <v>48</v>
      </c>
      <c r="E7" s="99" t="s">
        <v>5</v>
      </c>
      <c r="F7" s="99"/>
      <c r="G7" s="99"/>
      <c r="H7" s="112" t="s">
        <v>2</v>
      </c>
    </row>
    <row r="8" spans="1:10" s="15" customFormat="1" ht="15.75" customHeight="1" x14ac:dyDescent="0.25">
      <c r="A8" s="117"/>
      <c r="B8" s="112"/>
      <c r="C8" s="114"/>
      <c r="D8" s="112"/>
      <c r="E8" s="99" t="s">
        <v>12</v>
      </c>
      <c r="F8" s="99"/>
      <c r="G8" s="99" t="s">
        <v>11</v>
      </c>
      <c r="H8" s="112"/>
    </row>
    <row r="9" spans="1:10" s="15" customFormat="1" ht="15" customHeight="1" x14ac:dyDescent="0.25">
      <c r="A9" s="117"/>
      <c r="B9" s="112"/>
      <c r="C9" s="114"/>
      <c r="D9" s="112"/>
      <c r="E9" s="113" t="s">
        <v>32</v>
      </c>
      <c r="F9" s="113"/>
      <c r="G9" s="99"/>
      <c r="H9" s="112"/>
    </row>
    <row r="10" spans="1:10" s="15" customFormat="1" ht="15.75" customHeight="1" x14ac:dyDescent="0.25">
      <c r="A10" s="118"/>
      <c r="B10" s="112"/>
      <c r="C10" s="114"/>
      <c r="D10" s="112"/>
      <c r="E10" s="14" t="s">
        <v>0</v>
      </c>
      <c r="F10" s="14" t="s">
        <v>1</v>
      </c>
      <c r="G10" s="14" t="s">
        <v>1</v>
      </c>
      <c r="H10" s="112"/>
    </row>
    <row r="11" spans="1:10" s="15" customFormat="1" ht="39" customHeight="1" x14ac:dyDescent="0.25">
      <c r="A11" s="27" t="s">
        <v>71</v>
      </c>
      <c r="B11" s="67" t="s">
        <v>49</v>
      </c>
      <c r="C11" s="64">
        <v>10</v>
      </c>
      <c r="D11" s="34">
        <f>B14</f>
        <v>237500000</v>
      </c>
      <c r="E11" s="34">
        <v>0</v>
      </c>
      <c r="F11" s="34">
        <v>0</v>
      </c>
      <c r="G11" s="34">
        <f>D11*C11</f>
        <v>2375000000</v>
      </c>
      <c r="H11" s="34">
        <f>SUM(E11:G11)</f>
        <v>2375000000</v>
      </c>
      <c r="I11" s="22"/>
      <c r="J11" s="22"/>
    </row>
    <row r="12" spans="1:10" s="70" customFormat="1" ht="31.5" customHeight="1" x14ac:dyDescent="0.25">
      <c r="A12" s="112" t="s">
        <v>2</v>
      </c>
      <c r="B12" s="112"/>
      <c r="C12" s="92">
        <f>C11</f>
        <v>10</v>
      </c>
      <c r="D12" s="35">
        <f>SUM(D11:D11)</f>
        <v>237500000</v>
      </c>
      <c r="E12" s="35">
        <f>SUM(E11:E11)</f>
        <v>0</v>
      </c>
      <c r="F12" s="35">
        <f>SUM(F11:F11)</f>
        <v>0</v>
      </c>
      <c r="G12" s="35">
        <f>SUM(G11:G11)</f>
        <v>2375000000</v>
      </c>
      <c r="H12" s="35">
        <f>H11</f>
        <v>2375000000</v>
      </c>
      <c r="I12" s="68"/>
      <c r="J12" s="69"/>
    </row>
    <row r="13" spans="1:10" s="70" customFormat="1" ht="31.5" customHeight="1" x14ac:dyDescent="0.25">
      <c r="A13" s="71"/>
      <c r="B13" s="71"/>
      <c r="C13" s="72"/>
      <c r="D13" s="73"/>
      <c r="E13" s="73"/>
      <c r="F13" s="73"/>
      <c r="G13" s="73"/>
      <c r="H13" s="73"/>
      <c r="I13" s="68"/>
      <c r="J13" s="69"/>
    </row>
    <row r="14" spans="1:10" x14ac:dyDescent="0.25">
      <c r="A14" s="36" t="s">
        <v>51</v>
      </c>
      <c r="B14" s="89">
        <v>237500000</v>
      </c>
      <c r="D14" s="16"/>
      <c r="G14" s="58"/>
      <c r="I14" s="59"/>
      <c r="J14" s="59"/>
    </row>
    <row r="15" spans="1:10" x14ac:dyDescent="0.25">
      <c r="A15" s="87" t="s">
        <v>42</v>
      </c>
      <c r="B15" s="61">
        <f>B14-B16-B17</f>
        <v>81500000</v>
      </c>
      <c r="C15" s="63"/>
      <c r="D15" s="63"/>
    </row>
    <row r="16" spans="1:10" x14ac:dyDescent="0.25">
      <c r="A16" s="88" t="s">
        <v>52</v>
      </c>
      <c r="B16" s="61">
        <f>3000000*48</f>
        <v>144000000</v>
      </c>
      <c r="C16" s="90"/>
    </row>
    <row r="17" spans="1:3" ht="15" customHeight="1" x14ac:dyDescent="0.25">
      <c r="A17" s="115" t="s">
        <v>53</v>
      </c>
      <c r="B17" s="61">
        <v>12000000</v>
      </c>
    </row>
    <row r="18" spans="1:3" x14ac:dyDescent="0.25">
      <c r="A18" s="115"/>
    </row>
    <row r="19" spans="1:3" x14ac:dyDescent="0.25">
      <c r="A19" s="115"/>
    </row>
    <row r="20" spans="1:3" x14ac:dyDescent="0.25">
      <c r="B20" s="33"/>
    </row>
    <row r="21" spans="1:3" x14ac:dyDescent="0.25">
      <c r="A21" s="60"/>
      <c r="B21" s="61"/>
    </row>
    <row r="22" spans="1:3" x14ac:dyDescent="0.25">
      <c r="A22" s="60"/>
      <c r="B22" s="61"/>
      <c r="C22" s="63"/>
    </row>
    <row r="23" spans="1:3" x14ac:dyDescent="0.25">
      <c r="A23" s="60"/>
      <c r="B23" s="62"/>
    </row>
    <row r="24" spans="1:3" x14ac:dyDescent="0.25">
      <c r="A24" s="60"/>
      <c r="B24" s="62"/>
    </row>
    <row r="25" spans="1:3" x14ac:dyDescent="0.25">
      <c r="A25" s="60"/>
      <c r="B25" s="62"/>
    </row>
    <row r="26" spans="1:3" x14ac:dyDescent="0.25">
      <c r="A26" s="60"/>
      <c r="B26" s="62"/>
    </row>
    <row r="28" spans="1:3" x14ac:dyDescent="0.25">
      <c r="A28" s="60"/>
    </row>
  </sheetData>
  <mergeCells count="12">
    <mergeCell ref="A12:B12"/>
    <mergeCell ref="A17:A19"/>
    <mergeCell ref="B7:B10"/>
    <mergeCell ref="G8:G9"/>
    <mergeCell ref="A7:A10"/>
    <mergeCell ref="H7:H10"/>
    <mergeCell ref="A5:I5"/>
    <mergeCell ref="D7:D10"/>
    <mergeCell ref="E7:G7"/>
    <mergeCell ref="E8:F8"/>
    <mergeCell ref="E9:F9"/>
    <mergeCell ref="C7:C10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5:J20"/>
  <sheetViews>
    <sheetView showGridLines="0" topLeftCell="A4" zoomScale="70" zoomScaleNormal="70" workbookViewId="0">
      <pane ySplit="7" topLeftCell="A11" activePane="bottomLeft" state="frozen"/>
      <selection activeCell="B4" sqref="B4"/>
      <selection pane="bottomLeft" activeCell="G11" sqref="G11"/>
    </sheetView>
  </sheetViews>
  <sheetFormatPr baseColWidth="10" defaultRowHeight="15" x14ac:dyDescent="0.25"/>
  <cols>
    <col min="1" max="1" width="35" bestFit="1" customWidth="1"/>
    <col min="2" max="2" width="42.42578125" customWidth="1"/>
    <col min="3" max="3" width="12.28515625" style="30" bestFit="1" customWidth="1"/>
    <col min="4" max="4" width="13.28515625" customWidth="1"/>
    <col min="5" max="5" width="15.140625" style="11" bestFit="1" customWidth="1"/>
    <col min="6" max="6" width="14.42578125" style="11" bestFit="1" customWidth="1"/>
    <col min="7" max="7" width="16" style="13" customWidth="1"/>
    <col min="8" max="8" width="15.28515625" style="11" customWidth="1"/>
    <col min="9" max="9" width="18" style="11" bestFit="1" customWidth="1"/>
    <col min="10" max="10" width="19" style="11" bestFit="1" customWidth="1"/>
  </cols>
  <sheetData>
    <row r="5" spans="1:10" ht="15.75" x14ac:dyDescent="0.25">
      <c r="A5" s="101"/>
      <c r="B5" s="101"/>
      <c r="C5" s="101"/>
      <c r="D5" s="101"/>
      <c r="E5" s="101"/>
      <c r="F5" s="101"/>
      <c r="G5" s="101"/>
      <c r="H5" s="101"/>
      <c r="I5" s="101"/>
      <c r="J5" s="101"/>
    </row>
    <row r="6" spans="1:10" x14ac:dyDescent="0.25">
      <c r="A6" s="125" t="s">
        <v>33</v>
      </c>
      <c r="B6" s="125" t="s">
        <v>8</v>
      </c>
      <c r="C6" s="125" t="s">
        <v>34</v>
      </c>
      <c r="D6" s="125" t="s">
        <v>56</v>
      </c>
      <c r="E6" s="120" t="s">
        <v>9</v>
      </c>
      <c r="F6" s="120" t="s">
        <v>2</v>
      </c>
      <c r="G6" s="121" t="s">
        <v>5</v>
      </c>
      <c r="H6" s="121"/>
      <c r="I6" s="121"/>
      <c r="J6" s="121"/>
    </row>
    <row r="7" spans="1:10" x14ac:dyDescent="0.25">
      <c r="A7" s="125"/>
      <c r="B7" s="125"/>
      <c r="C7" s="125"/>
      <c r="D7" s="125"/>
      <c r="E7" s="120"/>
      <c r="F7" s="120"/>
      <c r="G7" s="121" t="s">
        <v>12</v>
      </c>
      <c r="H7" s="121"/>
      <c r="I7" s="121" t="s">
        <v>11</v>
      </c>
      <c r="J7" s="122" t="s">
        <v>2</v>
      </c>
    </row>
    <row r="8" spans="1:10" x14ac:dyDescent="0.25">
      <c r="A8" s="125"/>
      <c r="B8" s="125"/>
      <c r="C8" s="125"/>
      <c r="D8" s="125"/>
      <c r="E8" s="120"/>
      <c r="F8" s="120"/>
      <c r="G8" s="126" t="s">
        <v>44</v>
      </c>
      <c r="H8" s="126"/>
      <c r="I8" s="121"/>
      <c r="J8" s="123"/>
    </row>
    <row r="9" spans="1:10" x14ac:dyDescent="0.25">
      <c r="A9" s="125"/>
      <c r="B9" s="125"/>
      <c r="C9" s="125"/>
      <c r="D9" s="125"/>
      <c r="E9" s="120"/>
      <c r="F9" s="120"/>
      <c r="G9" s="127" t="s">
        <v>0</v>
      </c>
      <c r="H9" s="129" t="s">
        <v>1</v>
      </c>
      <c r="I9" s="129" t="s">
        <v>1</v>
      </c>
      <c r="J9" s="123"/>
    </row>
    <row r="10" spans="1:10" ht="24.75" customHeight="1" x14ac:dyDescent="0.25">
      <c r="A10" s="125"/>
      <c r="B10" s="125"/>
      <c r="C10" s="125"/>
      <c r="D10" s="125"/>
      <c r="E10" s="120"/>
      <c r="F10" s="120"/>
      <c r="G10" s="128"/>
      <c r="H10" s="130"/>
      <c r="I10" s="130"/>
      <c r="J10" s="124"/>
    </row>
    <row r="11" spans="1:10" s="21" customFormat="1" ht="80.25" customHeight="1" x14ac:dyDescent="0.25">
      <c r="A11" s="10" t="s">
        <v>60</v>
      </c>
      <c r="B11" s="10" t="s">
        <v>57</v>
      </c>
      <c r="C11" s="31" t="s">
        <v>58</v>
      </c>
      <c r="D11" s="18">
        <v>10</v>
      </c>
      <c r="E11" s="17">
        <v>10000000</v>
      </c>
      <c r="F11" s="17">
        <f>D11*E11</f>
        <v>100000000</v>
      </c>
      <c r="G11" s="37">
        <v>0</v>
      </c>
      <c r="H11" s="19"/>
      <c r="I11" s="20">
        <f>F11</f>
        <v>100000000</v>
      </c>
      <c r="J11" s="38">
        <f>G11+H11+I11</f>
        <v>100000000</v>
      </c>
    </row>
    <row r="12" spans="1:10" s="23" customFormat="1" ht="24" customHeight="1" x14ac:dyDescent="0.25">
      <c r="A12" s="119" t="s">
        <v>2</v>
      </c>
      <c r="B12" s="119"/>
      <c r="C12" s="119"/>
      <c r="D12" s="119"/>
      <c r="E12" s="119"/>
      <c r="F12" s="24">
        <f>SUM(F11:F11)</f>
        <v>100000000</v>
      </c>
      <c r="G12" s="24">
        <f>SUM(G11:G11)</f>
        <v>0</v>
      </c>
      <c r="H12" s="24">
        <f>SUM(H11:H11)</f>
        <v>0</v>
      </c>
      <c r="I12" s="24">
        <f>SUM(I11:I11)</f>
        <v>100000000</v>
      </c>
      <c r="J12" s="24">
        <f>SUM(J11:J11)</f>
        <v>100000000</v>
      </c>
    </row>
    <row r="13" spans="1:10" ht="15" customHeight="1" x14ac:dyDescent="0.25"/>
    <row r="14" spans="1:10" ht="15" customHeight="1" x14ac:dyDescent="0.25">
      <c r="A14" s="36"/>
      <c r="C14"/>
    </row>
    <row r="15" spans="1:10" ht="15" customHeight="1" x14ac:dyDescent="0.25">
      <c r="A15" s="75" t="s">
        <v>54</v>
      </c>
      <c r="B15" s="33">
        <v>7400000</v>
      </c>
    </row>
    <row r="16" spans="1:10" ht="15" customHeight="1" x14ac:dyDescent="0.25">
      <c r="A16" s="74" t="s">
        <v>40</v>
      </c>
      <c r="B16" s="61">
        <v>2350000</v>
      </c>
      <c r="F16" s="12"/>
    </row>
    <row r="17" spans="1:3" ht="15" customHeight="1" x14ac:dyDescent="0.25">
      <c r="A17" s="76" t="s">
        <v>41</v>
      </c>
      <c r="B17" s="61">
        <v>250000</v>
      </c>
    </row>
    <row r="18" spans="1:3" x14ac:dyDescent="0.25">
      <c r="A18" s="77" t="s">
        <v>59</v>
      </c>
      <c r="B18" s="93">
        <f>B15+B16+B17</f>
        <v>10000000</v>
      </c>
    </row>
    <row r="19" spans="1:3" x14ac:dyDescent="0.25">
      <c r="C19"/>
    </row>
    <row r="20" spans="1:3" x14ac:dyDescent="0.25">
      <c r="C20"/>
    </row>
  </sheetData>
  <mergeCells count="16">
    <mergeCell ref="A12:E12"/>
    <mergeCell ref="E6:E10"/>
    <mergeCell ref="F6:F10"/>
    <mergeCell ref="A5:J5"/>
    <mergeCell ref="G6:J6"/>
    <mergeCell ref="G7:H7"/>
    <mergeCell ref="I7:I8"/>
    <mergeCell ref="J7:J10"/>
    <mergeCell ref="A6:A10"/>
    <mergeCell ref="B6:B10"/>
    <mergeCell ref="C6:C10"/>
    <mergeCell ref="D6:D10"/>
    <mergeCell ref="G8:H8"/>
    <mergeCell ref="G9:G10"/>
    <mergeCell ref="H9:H10"/>
    <mergeCell ref="I9:I10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7:I29"/>
  <sheetViews>
    <sheetView showGridLines="0" topLeftCell="A8" zoomScale="70" zoomScaleNormal="70" workbookViewId="0">
      <selection activeCell="A20" sqref="A20"/>
    </sheetView>
  </sheetViews>
  <sheetFormatPr baseColWidth="10" defaultColWidth="11.42578125" defaultRowHeight="15" x14ac:dyDescent="0.25"/>
  <cols>
    <col min="1" max="1" width="46.85546875" style="40" customWidth="1"/>
    <col min="2" max="2" width="12.140625" style="40" bestFit="1" customWidth="1"/>
    <col min="3" max="3" width="17.7109375" style="40" bestFit="1" customWidth="1"/>
    <col min="4" max="4" width="15.42578125" style="40" bestFit="1" customWidth="1"/>
    <col min="5" max="5" width="16.7109375" style="40" bestFit="1" customWidth="1"/>
    <col min="6" max="7" width="11.42578125" style="40" customWidth="1"/>
    <col min="8" max="9" width="16.7109375" style="40" bestFit="1" customWidth="1"/>
    <col min="10" max="16384" width="11.42578125" style="40"/>
  </cols>
  <sheetData>
    <row r="7" spans="1:9" ht="15.75" x14ac:dyDescent="0.25">
      <c r="A7" s="101" t="s">
        <v>30</v>
      </c>
      <c r="B7" s="101"/>
      <c r="C7" s="101"/>
      <c r="D7" s="101"/>
      <c r="E7" s="101"/>
      <c r="F7" s="101"/>
      <c r="G7" s="101"/>
      <c r="H7" s="101"/>
      <c r="I7" s="101"/>
    </row>
    <row r="8" spans="1:9" ht="15.75" x14ac:dyDescent="0.25">
      <c r="A8" s="65"/>
      <c r="B8" s="65"/>
      <c r="C8" s="65"/>
      <c r="D8" s="65"/>
      <c r="E8" s="65"/>
      <c r="F8" s="65"/>
      <c r="G8" s="65"/>
      <c r="H8" s="65"/>
      <c r="I8" s="65"/>
    </row>
    <row r="9" spans="1:9" x14ac:dyDescent="0.25">
      <c r="A9" s="98" t="s">
        <v>55</v>
      </c>
      <c r="B9" s="105" t="s">
        <v>34</v>
      </c>
      <c r="C9" s="98" t="s">
        <v>56</v>
      </c>
      <c r="D9" s="125" t="s">
        <v>39</v>
      </c>
      <c r="E9" s="98" t="s">
        <v>2</v>
      </c>
      <c r="F9" s="102" t="s">
        <v>5</v>
      </c>
      <c r="G9" s="103"/>
      <c r="H9" s="103"/>
      <c r="I9" s="104"/>
    </row>
    <row r="10" spans="1:9" x14ac:dyDescent="0.25">
      <c r="A10" s="98"/>
      <c r="B10" s="136"/>
      <c r="C10" s="98"/>
      <c r="D10" s="125"/>
      <c r="E10" s="98"/>
      <c r="F10" s="102" t="s">
        <v>12</v>
      </c>
      <c r="G10" s="104"/>
      <c r="H10" s="105" t="s">
        <v>11</v>
      </c>
      <c r="I10" s="107" t="s">
        <v>2</v>
      </c>
    </row>
    <row r="11" spans="1:9" x14ac:dyDescent="0.25">
      <c r="A11" s="98"/>
      <c r="B11" s="136"/>
      <c r="C11" s="98"/>
      <c r="D11" s="125"/>
      <c r="E11" s="98"/>
      <c r="F11" s="134" t="s">
        <v>14</v>
      </c>
      <c r="G11" s="135"/>
      <c r="H11" s="106"/>
      <c r="I11" s="108"/>
    </row>
    <row r="12" spans="1:9" x14ac:dyDescent="0.25">
      <c r="A12" s="98"/>
      <c r="B12" s="136"/>
      <c r="C12" s="98"/>
      <c r="D12" s="125"/>
      <c r="E12" s="98"/>
      <c r="F12" s="66" t="s">
        <v>0</v>
      </c>
      <c r="G12" s="66" t="s">
        <v>1</v>
      </c>
      <c r="H12" s="66" t="s">
        <v>1</v>
      </c>
      <c r="I12" s="109"/>
    </row>
    <row r="13" spans="1:9" x14ac:dyDescent="0.25">
      <c r="A13" s="98"/>
      <c r="B13" s="106"/>
      <c r="C13" s="98"/>
      <c r="D13" s="125"/>
      <c r="E13" s="98"/>
      <c r="F13" s="78">
        <v>0</v>
      </c>
      <c r="G13" s="79">
        <v>0</v>
      </c>
      <c r="H13" s="6">
        <v>0</v>
      </c>
      <c r="I13" s="6">
        <v>0</v>
      </c>
    </row>
    <row r="14" spans="1:9" ht="100.9" customHeight="1" x14ac:dyDescent="0.25">
      <c r="A14" s="26" t="s">
        <v>63</v>
      </c>
      <c r="B14" s="29" t="s">
        <v>72</v>
      </c>
      <c r="C14" s="5">
        <v>5</v>
      </c>
      <c r="D14" s="6">
        <v>2500000</v>
      </c>
      <c r="E14" s="7">
        <f>D14*C14</f>
        <v>12500000</v>
      </c>
      <c r="F14" s="6">
        <v>0</v>
      </c>
      <c r="G14" s="8">
        <v>0</v>
      </c>
      <c r="H14" s="9">
        <f>+E14</f>
        <v>12500000</v>
      </c>
      <c r="I14" s="9">
        <f>+H14</f>
        <v>12500000</v>
      </c>
    </row>
    <row r="15" spans="1:9" ht="76.5" customHeight="1" x14ac:dyDescent="0.25">
      <c r="A15" s="26" t="s">
        <v>74</v>
      </c>
      <c r="B15" s="29" t="s">
        <v>73</v>
      </c>
      <c r="C15" s="5">
        <v>5</v>
      </c>
      <c r="D15" s="6">
        <v>2500000</v>
      </c>
      <c r="E15" s="7">
        <f>D15*C15</f>
        <v>12500000</v>
      </c>
      <c r="F15" s="6">
        <v>0</v>
      </c>
      <c r="G15" s="8">
        <v>0</v>
      </c>
      <c r="H15" s="9">
        <f>+E15</f>
        <v>12500000</v>
      </c>
      <c r="I15" s="9">
        <f>+H15</f>
        <v>12500000</v>
      </c>
    </row>
    <row r="16" spans="1:9" ht="18.75" customHeight="1" x14ac:dyDescent="0.25">
      <c r="A16" s="131" t="s">
        <v>2</v>
      </c>
      <c r="B16" s="132"/>
      <c r="C16" s="132"/>
      <c r="D16" s="132"/>
      <c r="E16" s="133"/>
      <c r="F16" s="80">
        <f>F14+F15</f>
        <v>0</v>
      </c>
      <c r="G16" s="80">
        <f>G14+G15</f>
        <v>0</v>
      </c>
      <c r="H16" s="80">
        <f>H14+H15</f>
        <v>25000000</v>
      </c>
      <c r="I16" s="80">
        <f>I14+I15</f>
        <v>25000000</v>
      </c>
    </row>
    <row r="18" spans="1:4" x14ac:dyDescent="0.25">
      <c r="A18" s="81"/>
      <c r="B18" s="81"/>
    </row>
    <row r="20" spans="1:4" x14ac:dyDescent="0.25">
      <c r="D20" s="82"/>
    </row>
    <row r="21" spans="1:4" x14ac:dyDescent="0.25">
      <c r="A21" s="83"/>
      <c r="B21" s="83"/>
      <c r="C21" s="84"/>
    </row>
    <row r="22" spans="1:4" x14ac:dyDescent="0.25">
      <c r="A22" s="83"/>
      <c r="B22" s="83"/>
      <c r="C22" s="84"/>
    </row>
    <row r="23" spans="1:4" x14ac:dyDescent="0.25">
      <c r="A23" s="83"/>
      <c r="B23" s="83"/>
      <c r="C23" s="84"/>
    </row>
    <row r="24" spans="1:4" x14ac:dyDescent="0.25">
      <c r="A24" s="83"/>
      <c r="B24" s="83"/>
      <c r="C24" s="84"/>
    </row>
    <row r="25" spans="1:4" x14ac:dyDescent="0.25">
      <c r="A25" s="83"/>
      <c r="B25" s="83"/>
      <c r="C25" s="84"/>
    </row>
    <row r="26" spans="1:4" x14ac:dyDescent="0.25">
      <c r="A26" s="83"/>
      <c r="B26" s="83"/>
      <c r="C26" s="84"/>
    </row>
    <row r="27" spans="1:4" x14ac:dyDescent="0.25">
      <c r="A27" s="83"/>
      <c r="B27" s="83"/>
      <c r="C27" s="84"/>
    </row>
    <row r="28" spans="1:4" x14ac:dyDescent="0.25">
      <c r="A28" s="83"/>
      <c r="B28" s="83"/>
      <c r="C28" s="84"/>
    </row>
    <row r="29" spans="1:4" s="85" customFormat="1" x14ac:dyDescent="0.25">
      <c r="C29" s="86"/>
    </row>
  </sheetData>
  <mergeCells count="12">
    <mergeCell ref="A16:E16"/>
    <mergeCell ref="A7:I7"/>
    <mergeCell ref="F9:I9"/>
    <mergeCell ref="F10:G10"/>
    <mergeCell ref="F11:G11"/>
    <mergeCell ref="H10:H11"/>
    <mergeCell ref="I10:I12"/>
    <mergeCell ref="A9:A13"/>
    <mergeCell ref="C9:C13"/>
    <mergeCell ref="D9:D13"/>
    <mergeCell ref="E9:E13"/>
    <mergeCell ref="B9:B13"/>
  </mergeCells>
  <pageMargins left="0.7" right="0.7" top="0.75" bottom="0.75" header="0.3" footer="0.3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7:H16"/>
  <sheetViews>
    <sheetView showGridLines="0" zoomScale="80" zoomScaleNormal="80" workbookViewId="0">
      <selection activeCell="C13" sqref="C13"/>
    </sheetView>
  </sheetViews>
  <sheetFormatPr baseColWidth="10" defaultRowHeight="15" x14ac:dyDescent="0.25"/>
  <cols>
    <col min="1" max="1" width="46.85546875" customWidth="1"/>
    <col min="2" max="2" width="18.42578125" customWidth="1"/>
    <col min="3" max="3" width="16.42578125" bestFit="1" customWidth="1"/>
    <col min="4" max="4" width="16.7109375" bestFit="1" customWidth="1"/>
    <col min="5" max="6" width="11.42578125" customWidth="1"/>
    <col min="7" max="8" width="16.7109375" bestFit="1" customWidth="1"/>
  </cols>
  <sheetData>
    <row r="7" spans="1:8" ht="15.75" x14ac:dyDescent="0.25">
      <c r="A7" s="101" t="s">
        <v>37</v>
      </c>
      <c r="B7" s="101"/>
      <c r="C7" s="101"/>
      <c r="D7" s="101"/>
      <c r="E7" s="101"/>
      <c r="F7" s="101"/>
      <c r="G7" s="101"/>
      <c r="H7" s="101"/>
    </row>
    <row r="8" spans="1:8" ht="15.75" x14ac:dyDescent="0.25">
      <c r="A8" s="28"/>
      <c r="B8" s="28"/>
      <c r="C8" s="28"/>
      <c r="D8" s="28"/>
      <c r="E8" s="28"/>
      <c r="F8" s="28"/>
      <c r="G8" s="28"/>
      <c r="H8" s="28"/>
    </row>
    <row r="9" spans="1:8" x14ac:dyDescent="0.25">
      <c r="A9" s="98" t="s">
        <v>70</v>
      </c>
      <c r="B9" s="98" t="s">
        <v>56</v>
      </c>
      <c r="C9" s="98" t="s">
        <v>39</v>
      </c>
      <c r="D9" s="98" t="s">
        <v>2</v>
      </c>
      <c r="E9" s="102" t="s">
        <v>5</v>
      </c>
      <c r="F9" s="103"/>
      <c r="G9" s="103"/>
      <c r="H9" s="104"/>
    </row>
    <row r="10" spans="1:8" x14ac:dyDescent="0.25">
      <c r="A10" s="98"/>
      <c r="B10" s="98"/>
      <c r="C10" s="98"/>
      <c r="D10" s="98"/>
      <c r="E10" s="102" t="s">
        <v>12</v>
      </c>
      <c r="F10" s="104"/>
      <c r="G10" s="105" t="s">
        <v>11</v>
      </c>
      <c r="H10" s="107" t="s">
        <v>2</v>
      </c>
    </row>
    <row r="11" spans="1:8" x14ac:dyDescent="0.25">
      <c r="A11" s="98"/>
      <c r="B11" s="98"/>
      <c r="C11" s="98"/>
      <c r="D11" s="98"/>
      <c r="E11" s="110" t="s">
        <v>14</v>
      </c>
      <c r="F11" s="111"/>
      <c r="G11" s="106"/>
      <c r="H11" s="108"/>
    </row>
    <row r="12" spans="1:8" x14ac:dyDescent="0.25">
      <c r="A12" s="98"/>
      <c r="B12" s="98"/>
      <c r="C12" s="98"/>
      <c r="D12" s="98"/>
      <c r="E12" s="66" t="s">
        <v>0</v>
      </c>
      <c r="F12" s="66" t="s">
        <v>1</v>
      </c>
      <c r="G12" s="66" t="s">
        <v>1</v>
      </c>
      <c r="H12" s="109"/>
    </row>
    <row r="13" spans="1:8" ht="54" customHeight="1" x14ac:dyDescent="0.25">
      <c r="A13" s="26"/>
      <c r="B13" s="5"/>
      <c r="C13" s="6"/>
      <c r="D13" s="7"/>
      <c r="E13" s="6"/>
      <c r="F13" s="8"/>
      <c r="G13" s="9"/>
      <c r="H13" s="9"/>
    </row>
    <row r="14" spans="1:8" x14ac:dyDescent="0.25">
      <c r="A14" s="100" t="s">
        <v>2</v>
      </c>
      <c r="B14" s="100"/>
      <c r="C14" s="100"/>
      <c r="D14" s="25">
        <f>D13</f>
        <v>0</v>
      </c>
      <c r="E14" s="25">
        <f>E13</f>
        <v>0</v>
      </c>
      <c r="F14" s="25">
        <f>F13</f>
        <v>0</v>
      </c>
      <c r="G14" s="25">
        <f>G13</f>
        <v>0</v>
      </c>
      <c r="H14" s="25">
        <f>H13</f>
        <v>0</v>
      </c>
    </row>
    <row r="16" spans="1:8" x14ac:dyDescent="0.25">
      <c r="A16" s="91" t="s">
        <v>62</v>
      </c>
    </row>
  </sheetData>
  <mergeCells count="11">
    <mergeCell ref="A7:H7"/>
    <mergeCell ref="A14:C14"/>
    <mergeCell ref="A9:A12"/>
    <mergeCell ref="B9:B12"/>
    <mergeCell ref="C9:C12"/>
    <mergeCell ref="D9:D12"/>
    <mergeCell ref="E9:H9"/>
    <mergeCell ref="E10:F10"/>
    <mergeCell ref="G10:G11"/>
    <mergeCell ref="H10:H12"/>
    <mergeCell ref="E11:F11"/>
  </mergeCells>
  <pageMargins left="0.7" right="0.7" top="0.75" bottom="0.75" header="0.3" footer="0.3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6"/>
  <sheetViews>
    <sheetView workbookViewId="0">
      <selection activeCell="A2" sqref="A2:A6"/>
    </sheetView>
  </sheetViews>
  <sheetFormatPr baseColWidth="10" defaultRowHeight="15" x14ac:dyDescent="0.25"/>
  <cols>
    <col min="1" max="1" width="44.140625" customWidth="1"/>
  </cols>
  <sheetData>
    <row r="1" spans="1:1" x14ac:dyDescent="0.25">
      <c r="A1" s="36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RESUMEN</vt:lpstr>
      <vt:lpstr>02. Talento humano </vt:lpstr>
      <vt:lpstr>03. Formación</vt:lpstr>
      <vt:lpstr>09. Administrativos</vt:lpstr>
      <vt:lpstr>10. Apoyo a la Supervisión</vt:lpstr>
      <vt:lpstr>11. Otros</vt:lpstr>
      <vt:lpstr>Áreas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</dc:creator>
  <cp:lastModifiedBy>Elizabeth Orjuela Molano</cp:lastModifiedBy>
  <dcterms:created xsi:type="dcterms:W3CDTF">2010-05-24T23:15:03Z</dcterms:created>
  <dcterms:modified xsi:type="dcterms:W3CDTF">2019-03-04T15:37:00Z</dcterms:modified>
</cp:coreProperties>
</file>