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defaultThemeVersion="166925"/>
  <mc:AlternateContent xmlns:mc="http://schemas.openxmlformats.org/markup-compatibility/2006">
    <mc:Choice Requires="x15">
      <x15ac:absPath xmlns:x15ac="http://schemas.microsoft.com/office/spreadsheetml/2010/11/ac" url="/Users/jorgecamargoherrera/Downloads/"/>
    </mc:Choice>
  </mc:AlternateContent>
  <xr:revisionPtr revIDLastSave="0" documentId="13_ncr:1_{FDBDC554-3621-F24A-80F2-AEE9D1C10B1F}" xr6:coauthVersionLast="47" xr6:coauthVersionMax="47" xr10:uidLastSave="{00000000-0000-0000-0000-000000000000}"/>
  <bookViews>
    <workbookView xWindow="1180" yWindow="1500" windowWidth="27240" windowHeight="15400" xr2:uid="{43569CAC-D13A-8F4F-AE5D-38D2FCBAFD77}"/>
  </bookViews>
  <sheets>
    <sheet name="Seguimiento OCI PAI-PEI 2024" sheetId="1" r:id="rId1"/>
  </sheets>
  <externalReferences>
    <externalReference r:id="rId2"/>
  </externalReferences>
  <definedNames>
    <definedName name="_xlnm._FilterDatabase" localSheetId="0" hidden="1">'Seguimiento OCI PAI-PEI 2024'!$E$10:$Y$82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L82" i="1" l="1"/>
  <c r="S82" i="1" s="1"/>
  <c r="T82" i="1" s="1"/>
  <c r="L81" i="1"/>
  <c r="S81" i="1" s="1"/>
  <c r="T81" i="1" s="1"/>
  <c r="S80" i="1"/>
  <c r="L79" i="1"/>
  <c r="S79" i="1" s="1"/>
  <c r="T79" i="1" s="1"/>
  <c r="L78" i="1"/>
  <c r="S78" i="1" s="1"/>
  <c r="T78" i="1" s="1"/>
  <c r="L77" i="1"/>
  <c r="S77" i="1" s="1"/>
  <c r="T77" i="1" s="1"/>
  <c r="L76" i="1"/>
  <c r="S76" i="1" s="1"/>
  <c r="T76" i="1" s="1"/>
  <c r="L75" i="1"/>
  <c r="S75" i="1" s="1"/>
  <c r="T75" i="1" s="1"/>
  <c r="L74" i="1"/>
  <c r="S74" i="1" s="1"/>
  <c r="T74" i="1" s="1"/>
  <c r="L73" i="1"/>
  <c r="L72" i="1"/>
  <c r="L71" i="1"/>
  <c r="L70" i="1"/>
  <c r="S70" i="1" s="1"/>
  <c r="T70" i="1" s="1"/>
  <c r="L69" i="1"/>
  <c r="S69" i="1" s="1"/>
  <c r="T69" i="1" s="1"/>
  <c r="L68" i="1"/>
  <c r="S68" i="1" s="1"/>
  <c r="T68" i="1" s="1"/>
  <c r="L67" i="1"/>
  <c r="S67" i="1" s="1"/>
  <c r="T67" i="1" s="1"/>
  <c r="L66" i="1"/>
  <c r="S66" i="1" s="1"/>
  <c r="T66" i="1" s="1"/>
  <c r="L65" i="1"/>
  <c r="S65" i="1" s="1"/>
  <c r="T65" i="1" s="1"/>
  <c r="L64" i="1"/>
  <c r="S64" i="1" s="1"/>
  <c r="T64" i="1" s="1"/>
  <c r="S63" i="1"/>
  <c r="T63" i="1" s="1"/>
  <c r="L63" i="1"/>
  <c r="L62" i="1"/>
  <c r="S62" i="1" s="1"/>
  <c r="T62" i="1" s="1"/>
  <c r="L61" i="1"/>
  <c r="S61" i="1" s="1"/>
  <c r="T61" i="1" s="1"/>
  <c r="S60" i="1"/>
  <c r="T60" i="1" s="1"/>
  <c r="L60" i="1"/>
  <c r="S59" i="1"/>
  <c r="T59" i="1" s="1"/>
  <c r="L59" i="1"/>
  <c r="L58" i="1"/>
  <c r="S58" i="1" s="1"/>
  <c r="T58" i="1" s="1"/>
  <c r="L57" i="1"/>
  <c r="S57" i="1" s="1"/>
  <c r="T57" i="1" s="1"/>
  <c r="L56" i="1"/>
  <c r="L55" i="1"/>
  <c r="L54" i="1"/>
  <c r="L53" i="1"/>
  <c r="S53" i="1" s="1"/>
  <c r="T53" i="1" s="1"/>
  <c r="L52" i="1"/>
  <c r="S52" i="1" s="1"/>
  <c r="T52" i="1" s="1"/>
  <c r="L51" i="1"/>
  <c r="S51" i="1" s="1"/>
  <c r="T51" i="1" s="1"/>
  <c r="L50" i="1"/>
  <c r="S50" i="1" s="1"/>
  <c r="T50" i="1" s="1"/>
  <c r="S49" i="1"/>
  <c r="T49" i="1" s="1"/>
  <c r="L49" i="1"/>
  <c r="L48" i="1"/>
  <c r="S48" i="1" s="1"/>
  <c r="T48" i="1" s="1"/>
  <c r="L47" i="1"/>
  <c r="S47" i="1" s="1"/>
  <c r="T47" i="1" s="1"/>
  <c r="L46" i="1"/>
  <c r="S46" i="1" s="1"/>
  <c r="T46" i="1" s="1"/>
  <c r="L45" i="1"/>
  <c r="S45" i="1" s="1"/>
  <c r="T45" i="1" s="1"/>
  <c r="L44" i="1"/>
  <c r="S44" i="1" s="1"/>
  <c r="T44" i="1" s="1"/>
  <c r="L43" i="1"/>
  <c r="S43" i="1" s="1"/>
  <c r="T43" i="1" s="1"/>
  <c r="L42" i="1"/>
  <c r="S42" i="1" s="1"/>
  <c r="T42" i="1" s="1"/>
  <c r="L41" i="1"/>
  <c r="L40" i="1"/>
  <c r="L39" i="1"/>
  <c r="S39" i="1" s="1"/>
  <c r="T39" i="1" s="1"/>
  <c r="L38" i="1"/>
  <c r="S38" i="1" s="1"/>
  <c r="T38" i="1" s="1"/>
  <c r="L37" i="1"/>
  <c r="S37" i="1" s="1"/>
  <c r="T37" i="1" s="1"/>
  <c r="L36" i="1"/>
  <c r="S36" i="1" s="1"/>
  <c r="T36" i="1" s="1"/>
  <c r="L35" i="1"/>
  <c r="S35" i="1" s="1"/>
  <c r="T35" i="1" s="1"/>
  <c r="L34" i="1"/>
  <c r="S34" i="1" s="1"/>
  <c r="T34" i="1" s="1"/>
  <c r="L33" i="1"/>
  <c r="S33" i="1" s="1"/>
  <c r="T33" i="1" s="1"/>
  <c r="L32" i="1"/>
  <c r="S32" i="1" s="1"/>
  <c r="T32" i="1" s="1"/>
  <c r="L31" i="1"/>
  <c r="S31" i="1" s="1"/>
  <c r="T31" i="1" s="1"/>
  <c r="L30" i="1"/>
  <c r="S30" i="1" s="1"/>
  <c r="T30" i="1" s="1"/>
  <c r="L29" i="1"/>
  <c r="S29" i="1" s="1"/>
  <c r="T29" i="1" s="1"/>
  <c r="L28" i="1"/>
  <c r="S28" i="1" s="1"/>
  <c r="T28" i="1" s="1"/>
  <c r="L27" i="1"/>
  <c r="S27" i="1" s="1"/>
  <c r="T27" i="1" s="1"/>
  <c r="S26" i="1"/>
  <c r="T26" i="1" s="1"/>
  <c r="L26" i="1"/>
  <c r="L25" i="1"/>
  <c r="S25" i="1" s="1"/>
  <c r="T25" i="1" s="1"/>
  <c r="L24" i="1"/>
  <c r="S24" i="1" s="1"/>
  <c r="T24" i="1" s="1"/>
  <c r="S23" i="1"/>
  <c r="T23" i="1" s="1"/>
  <c r="L23" i="1"/>
  <c r="L22" i="1"/>
  <c r="S22" i="1" s="1"/>
  <c r="T22" i="1" s="1"/>
  <c r="L21" i="1"/>
  <c r="S21" i="1" s="1"/>
  <c r="T21" i="1" s="1"/>
  <c r="L20" i="1"/>
  <c r="S20" i="1" s="1"/>
  <c r="T20" i="1" s="1"/>
  <c r="L19" i="1"/>
  <c r="S19" i="1" s="1"/>
  <c r="T19" i="1" s="1"/>
  <c r="S18" i="1"/>
  <c r="T18" i="1" s="1"/>
  <c r="L18" i="1"/>
  <c r="S17" i="1"/>
  <c r="T17" i="1" s="1"/>
  <c r="L17" i="1"/>
  <c r="L16" i="1"/>
  <c r="S16" i="1" s="1"/>
  <c r="T16" i="1" s="1"/>
  <c r="S15" i="1"/>
  <c r="T15" i="1" s="1"/>
  <c r="L14" i="1"/>
  <c r="S14" i="1" s="1"/>
  <c r="T14" i="1" s="1"/>
  <c r="L13" i="1"/>
  <c r="S13" i="1" s="1"/>
  <c r="T13" i="1" s="1"/>
  <c r="L12" i="1"/>
  <c r="S12" i="1" s="1"/>
  <c r="T12" i="1" s="1"/>
  <c r="L11" i="1"/>
  <c r="S11" i="1" s="1"/>
  <c r="T11" i="1" s="1"/>
</calcChain>
</file>

<file path=xl/sharedStrings.xml><?xml version="1.0" encoding="utf-8"?>
<sst xmlns="http://schemas.openxmlformats.org/spreadsheetml/2006/main" count="416" uniqueCount="330">
  <si>
    <t>SEGUIMIENTO TRIMESTRAL 
PLAN ESTRATÉGICO Y PLAN DE ACCIÓN INSTITUCIONAL</t>
  </si>
  <si>
    <t>CÓDIGO: D101PR01F21</t>
  </si>
  <si>
    <t>FECHA: 2024-04-29</t>
  </si>
  <si>
    <t>VERSIÓN: 04</t>
  </si>
  <si>
    <t>SEGUIMIENTO TRIMESTRAL PLAN ESTRATÉGICO INSTITUCIONAL (PEI) Y PLAN DE ACCIÓN INSTITUCIONAL (PAI) 2024</t>
  </si>
  <si>
    <t>INFORMACIÓN GENERAL</t>
  </si>
  <si>
    <t>A V A N C E S</t>
  </si>
  <si>
    <t>S E G U I M I E N T O S</t>
  </si>
  <si>
    <t>ÍTEM</t>
  </si>
  <si>
    <t>Área Responsable</t>
  </si>
  <si>
    <t>Pilares del Gobierno</t>
  </si>
  <si>
    <t>Transformaciones y ejes Transversales del  PND</t>
  </si>
  <si>
    <t>Objetivos Estratégicos</t>
  </si>
  <si>
    <t>Avance de Gestión</t>
  </si>
  <si>
    <t>Avance Físico</t>
  </si>
  <si>
    <t>Análisis del Reporte 1er Trimestre de 2024</t>
  </si>
  <si>
    <t>Estrategia
(Programa Estratégico - GINA)</t>
  </si>
  <si>
    <t>Iniciativa</t>
  </si>
  <si>
    <t>Avance en la gestión 
Primer Trimestre de 2024
(Reportado por las áreas en GINA)</t>
  </si>
  <si>
    <t>Indicador Programático</t>
  </si>
  <si>
    <t>Meta Programática 2024</t>
  </si>
  <si>
    <t>Resultados trimestrales meta programática</t>
  </si>
  <si>
    <t>Avance de meta Programa</t>
  </si>
  <si>
    <t>%  de cumplimiento meta indicador 2024</t>
  </si>
  <si>
    <t>Análisis Cualitativo de Indicador 
Primer Trimestre de 2024
(Reportado por las áreas en GINA)</t>
  </si>
  <si>
    <t>Reporte GINA 
Corte
31-03-2024</t>
  </si>
  <si>
    <r>
      <t xml:space="preserve">Análisis / Recomendación
</t>
    </r>
    <r>
      <rPr>
        <sz val="10"/>
        <rFont val="Arial Narrow"/>
        <family val="2"/>
      </rPr>
      <t>(Reportado por la Oficina Asesora de Planeación e Innovación Institucional)</t>
    </r>
  </si>
  <si>
    <r>
      <t xml:space="preserve">Análisis / Recomendación
</t>
    </r>
    <r>
      <rPr>
        <sz val="10"/>
        <rFont val="Arial Narrow"/>
        <family val="2"/>
      </rPr>
      <t>(Reporte Oficina de Control Interno)</t>
    </r>
  </si>
  <si>
    <t>Meta T1</t>
  </si>
  <si>
    <t>Resultado T1</t>
  </si>
  <si>
    <t>Meta T2</t>
  </si>
  <si>
    <t>Resultado T2</t>
  </si>
  <si>
    <t>Meta T3</t>
  </si>
  <si>
    <t>Resultado T3</t>
  </si>
  <si>
    <t>Meta T4</t>
  </si>
  <si>
    <t>Resultado T4</t>
  </si>
  <si>
    <t xml:space="preserve">
Líder: Despacho del Ministerio
Corresponsables: 
Viceministerio de Conocimiento, Innovación y Productividad
Viceministerio de Talento y Apropiación del Conocimiento
Direcciones Técnicas</t>
  </si>
  <si>
    <t>I. Justicia Ambiental
II. Justicia Social
III. Justicia Económica 
IV. Paz Total</t>
  </si>
  <si>
    <t>Ejes Transformaciones:
1.Ordenamiento del territorio
2. Seguridad humana y justicia social
3. Derecho humano a la alimentación
4. Internacionalización, transformación
productiva para la vida y acción climática
5. Convergencia Regional
Ejes Transversales:
1.Actores Diferenciales para el Cambio
2. Paz Total e Integral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</si>
  <si>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</si>
  <si>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r>
      <t xml:space="preserve">(PE1) </t>
    </r>
    <r>
      <rPr>
        <sz val="7"/>
        <rFont val="Arial Narrow"/>
        <family val="2"/>
      </rPr>
      <t>Orientar el SNCTI mediante el diseño y evaluación de Políticas públicas en CTeI, la gestión de la gobernanza y del marco regulatorio del sector</t>
    </r>
  </si>
  <si>
    <t>Diseño y evaluación de políticas, planes y programas de CTeI.</t>
  </si>
  <si>
    <t>Estructuración de la agenda de política y plan de evaluación
Durante el I trimestre de 2024 se avanzó en la estructuración y definición de la Agenda de Política y en las etapas de diseño y formulación de las iniciativas aprobadas en la agenda.
Seguimiento a las evaluaciones de impacto de los Programas.
Avance en la construcción de lineamientos técnicos y conceptuales de Divulgación CTeI.
Se avanzó en la inclusión de los lineamientos de divulgación en el plan de gobernanza de políticas públicas.
Se adelantó la socialización del plan de trabajo con la viceministra de Talento y Apropiación social para su respectiva aprobación y retroalimentación.
Se generó un acta, cronograma de trabajo y  presupuesto.
Se avanzó en el concepto para los lineamientos, diagnóstico de políticas públicas en la región y análisis de los talleres llevados a cabo en el Encuentro de divulgadores. 
Se generaron tres documentos resultado de esto: marco conceptual, diagnóstico y sistematización de talleres.
Se llevó a cabo la primera articulación con la Universidad Francisco José de Caldas para el empalme de metodologías de trabajo en el apoyo de la creación de los lineamientos en el marco del convenio con la Dirección de Capacidades y Apropiación. Adicionalmente, el equipo de divulgación ha avanzado en la búsqueda de propuestas de apoyo para la creación del mapeo de divulgadores para realizar a partir del semestre II. Se adjuntan las dos propuestas recibidas. 
1er Trimestre: Etapa de Alistamiento de la Política Ancestral y Tradicional
Durante el primer trimestre de la vigencia 2024, el Equipo Transversal Étnico y de Género (TEG) de La Dirección de Capacidades y Apropiación del Conocimiento, desarrolló los siguientes avances con relación a los siguientes procesos:
1. Borrador del documento PPICAT: En primer lugar, cada uno de los integrantes del equipo TEG realizó una revisión crítica del documento borrador PPICAT, en aras de identificar los elementos más significativos y las oportunidades de mejora del mismo. Posteriormente, en un espacio de reunión interna, cada integrante del equipo expuso sus impresiones de la lectura del documento y de tal forma, se sintetizaron en un conjunto de consideraciones, que se constituyeron en el punto de partida para la elaboración del documento de antecedentes de la PPICAT 
2. Socialización del Borrador del documento PPICAT: A partir de los elementos aportados de la lectura del documento borrador PPICAT, se procedió a desarrollar lectura y posterior reseña de la literatura especializada con respecto al tema. Para finalmente, elaborar una primera versión del documento de antecedentes PPICAT, el cual se encuentra en revisión por cada una de los integrantes del equipo TEG
3. Avance Mapa de Actores: Se avanzó en la identificación de potenciales actores que pudieran tener algún tipo de interés o competencia con relación a la formulación a la PPICAT, a partir de cuatro componentes: i) Organizaciones b) Instituciones c) Academia d) Otros. Dicho ejercicio, arrojó un resultado de 700 actores potenciales identificados. A continuación, se construyeron un conjunto de criterios de priorización para establecer la relevancia de cada uno de los actores del grupo base.
4to Trimestre: Informe consolidado sobre el diseño y/o implementación de programas, instrumentos y mecanismos en el marco de las hojas de ruta de las PIIOM esta iniciativa presenta un único reporte al cuanto trimestre</t>
  </si>
  <si>
    <t>Agenda de políticas y Plan de Evaluación de Políticas, planes y programas de CTeI desarrollados</t>
  </si>
  <si>
    <t xml:space="preserve">Durante el Primer trimestre de 2024 se realizó la estructuración y definición de la Agenda de Política y se evidenció avance en las etapas del diseño y formulación de las iniciativas aprobadas en la agenda: "Lineamientos de Política para la Equidad de Género en Ciencia, Tecnología e Innovación", "Política Pública Integral de Conocimientos Ancestrales y Tradicionales", Política de "Formación e Inserción Laboral de Capital Humano de Alto Nivel", "Conpes IA" y la "Política de niñas, jóvenes y mujeres en áreas STEM (Ley 2314)".
Así mismo, se evidenció avance en el Plan de evaluación de Políticas, Planes y Programas a través del seguimiento a las evaluaciones de impacto de los Programas: Ondas y Jóvenes Investigadores e Innovadores (2001-2021), Fondo de Investigación en Salud - FIS y Beneficios Tributarios.
</t>
  </si>
  <si>
    <t>Durante el primer trimestre de 2024, los logros abarcan una  estructuración significativa de la Agenda de Política de Ciencia, Tecnología e Innovación y la formulación de iniciativas clave en torno a la equidad de género, los conocimientos ancestrales y la formación laboral. Los avances en CTeI divulgación y alistamiento de la Política Ancestral y Tradicional incluyen un enfoque participativo y colaborativo. El informe final en el cuarto trimestre no solo abarcará la documentación, sino la implementación de programas y mecanismos y proporcionará una imagen completa del impacto de las iniciativas. 
Se recomienda un enfoque continuo y participativo, incluso fortaleciendo las relaciones interinstitucionales para garantizar el éxito a largo plazo.</t>
  </si>
  <si>
    <r>
      <rPr>
        <b/>
        <sz val="7"/>
        <rFont val="Arial Narrow"/>
        <family val="2"/>
      </rPr>
      <t xml:space="preserve">Descripción: </t>
    </r>
    <r>
      <rPr>
        <sz val="7"/>
        <rFont val="Arial Narrow"/>
        <family val="2"/>
      </rPr>
      <t xml:space="preserve">El reporte cualitativo en GINA del primer trimestre de 2024, muestra avance en actividades de estructuración y definición de la agenda de política de CTeI, incluyendo el diseño y formulación de varias iniciativas estratégicas, el seguimiento de evaluaciones y la etapa de alistamiento de la Política Ancestral y Tradicional.
</t>
    </r>
    <r>
      <rPr>
        <b/>
        <sz val="7"/>
        <rFont val="Arial Narrow"/>
        <family val="2"/>
      </rPr>
      <t>Análisis:</t>
    </r>
    <r>
      <rPr>
        <sz val="7"/>
        <rFont val="Arial Narrow"/>
        <family val="2"/>
      </rPr>
      <t xml:space="preserve"> La documentación, socialización y colaboración con diferentes actores e instituciones son puntos clave para la implementación y evaluación de las políticas y programas de CTeI que refieren en el reporte de las acciones adelantadas, sugiere una buena dirección hacia el logro del indicador.
</t>
    </r>
    <r>
      <rPr>
        <b/>
        <sz val="7"/>
        <rFont val="Arial Narrow"/>
        <family val="2"/>
      </rPr>
      <t>Evaluación:</t>
    </r>
    <r>
      <rPr>
        <sz val="7"/>
        <rFont val="Arial Narrow"/>
        <family val="2"/>
      </rPr>
      <t xml:space="preserve"> El Reporte descriptivo facilita interpretar el avance y debe mantenerse documentado para evidenciar el progreso del indicador. Las recomendaciones de la OAPII son coherentes respecto a las acciones descritas.</t>
    </r>
  </si>
  <si>
    <t>Informe anual consolidado sobre el diseño y/o implementación de programas, instrumentos y mecanismos en el marco de las hojas de ruta de las PIIOM</t>
  </si>
  <si>
    <t>No aplica</t>
  </si>
  <si>
    <t>Teniendo en cuenta que la periodicidad del indicador y la tarea es semestral no se tienen recomendaciones para este periodo de reporte.</t>
  </si>
  <si>
    <r>
      <rPr>
        <b/>
        <sz val="7"/>
        <rFont val="Arial Narrow"/>
        <family val="2"/>
      </rPr>
      <t>Descripción:</t>
    </r>
    <r>
      <rPr>
        <sz val="7"/>
        <rFont val="Arial Narrow"/>
        <family val="2"/>
      </rPr>
      <t xml:space="preserve"> El reporte cualitativo en GINA del primer trimestre de 2024, muestra que la actividad no aplica para el periodo evaluado.</t>
    </r>
  </si>
  <si>
    <t>Recopilación y análisis de información de avance en el desarrollo de las iniciativas normativas para fortalecer las capacidades de CTeI</t>
  </si>
  <si>
    <t xml:space="preserve">1er Trimestre 1er Informe de seguimiento al desarrollo de las iniciativas normativas para la CTeI.
Durante el 1er trimestre de la vigencia 2024, la Oficina Asesora Jurídica brindó acompañamiento a las áreas del Ministerio, en el avance al desarrollo de las iniciativas normativas para la CTeI, incluidas en la Agenda Regulatoria 2024, para los cuales se realizaron las siguientes actividades:
1. Decreto a través del cual se regulan los Comités de Ética de la investigación y Comités de bioética del SNCTeI: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2. Proyecto de Decreto o Ley, por el cual se adopta el Código de integridad científica: El área responsable, Dirección de Ciencia, envía documentación de las actividades realizadas durante el 1er trimestre de 2024:
Talleres territoriales para la socialización y retroalimentación de iniciativas de política pública de ética de la investigación, bioética e integridad científica (eibic) Conpes 4069.
Anexo 3 política de ética de la investigación, bioética e integridad científica-eibic- marzo 1 de 2024. 
Documentos sobre estrategia para la socialización y retroalimentación de dos iniciativas reglamentarias antes de que sean sometidas a consulta pública - Implementación de la "Política de ética de la investigación, bioética e integridad científica- EIBIC" (Resolución 314 de 2018, CONPES 4069). 
Mesa de institucionalidad y gobernanza de la ciencia, la tecnología y la innovación desde los territorios política de ética de la investigación, bioética e integridad científica-eibic.
3. Reglamentación Articulo 171 Plan Nacional de Desarrollo - Democratización de la ciencia a través del acceso a resultados derivados de investigación financiada con recursos públicos: Durante el 1er trimestre de la vigencia 2024, se llevaron a cabo las siguientes actividades:
Solicitud de parte de la OAJ mediante memorando 20240130016253 con fecha 01/02/2024 sobre la conformación de equipos de trabajo y tramites de inicio para la consolidación de los documentos denominados memoria justificativa y proyecto de articulado del proyecto. 
Se otorga respuesta con fecha 12 de marzo de 2024 a solicitud de fecha 04 de marzo de 2024 radicada por correo electrónico por el área en la cual se plantea el impacto sobre la reglamentación de los artículos 107,170 y 171 del PND.
El área da RESPUESTA: memorando con radicado No. 20240130016253 OAJ lo cual se realizo con fecha 27 de febrero de 2024. 
El área reporta con fecha 08 de marzo de 2024 la Ficha Técnica del Programa Estratégico de la Iniciativa art 171 PND.
Para el segundo trimestre de la vigencia 2024, las áreas responsables remitirán a la Oficina Asesora Jurídica, la documentación correspondiente para el seguimiento del avance de la iniciativa normativa. 
4. Decreto por el cual se reglamenta el desarrollo de la Ley 2314 de 2023, donde se dicta el diseño e implementación de la política pública para la promoción de la participación de niñas, jóvenes y mujeres en ciencia, tecnología, ingeniería y matemáticas: Durante el 1er trimestre de la vigencia 2024, se llevaron a cabo las siguientes actividades:
Solicitud de parte de la OAJ mediante memorando 20240130016233 con fecha 01/02/2024 sobre la conformación de equipos de trabajo y tramites de inicio para la consolidación de los documentos denominados memoria justificativa y proyecto de articulado del proyecto.  
Reunión Ficha Técnica de Programa Estratégico Iniciativa normativa 21 de febrero de 2024. 
Invitación Espacio de alineación interna Ley 2314 realizada con fecha 23 de febrero de 2024. 
Se da respuesta por la OAJ a recomendaciones que fueron realizadas por DNP en reunión con el área que lidera la iniciativa el día 05 de marzo de 2024, se remiten las respuestas solicitadas por correo electrónico con fecha 13 de marzo de 2024.
Se asiste y se apoya por la OAJ la reunión de fecha 15 de marzo de 2024 en la cual se tratan temas sobre la reglamentación de la ley, se imparten recomendaciones al procedimiento que planea el área para la reglamentación de la ley. 
Se elabora Acta Reunión de estructuración y cumplimiento a Ley 2314 de 2023 del 15/03/2024 en la cual se dejan recomendaciones para que el área tenga en cuenta el avance que se debe presentar para la futura reglamentación.
Se apoya reunión virtual solicitada por el área para el día 20 de marzo en la cual se valida nuevamente el alcance del proyecto de regulación. Se remite respuesta propuesta de reglamentación comisión intersectorial ley 2314 de 2024, por correo electrónico desde la OAJ con fecha 22 de marzo de 2024.
Para el segundo trimestre de la vigencia 2024, las áreas responsables remitirán a la Oficina Asesora Jurídica, la documentación correspondiente para el seguimiento del avance de la iniciativa normativa.
5. Decreto Por medio del cual se regula el sistema específico de carrera administrativa del personal científico y tecnológico de las entidades públicas que integran el Sistema Nacional de Ciencia, Tecnología e Innovación: El área responsable, Dirección de Talento Humano, remite documentos que evidencian los avances en el proceso de construcción, ajuste, socialización y trámite del proyecto de ley, por medio del cual se adopta el sistema específico de carrera administrativa, documento justificativo y anexos metodológicos; razón por la cual se tendrá que:  Concluir la etapa de socialización y ajuste de los documentos del proyecto, conforme a las observaciones y comentarios de los stakeholders internos y externos. 
Contar con la versión definitiva del proyecto de ley, exposición de motivos y anexos metodológicos.  Promover la fase inicial de socialización de los documentos concertados, con las entidades cabeza de sector administrativo, el Departamento Administrativo de la Presidencia de la República y el Departamento Administrativo de la Función Pública. Finalmente, se adjuntan los documentos que soportan las actividades mencionadas en el presente reporte, junto con el informe correspondiente. 
Decreto a través del cual se regula la Gobernanza de los Comités de Ética de la investigación y Comités de bioética del SNCTeI1er Trimestre: Ajuste de la metodología para socialización entre los diversos actores y regiones - Validación con nodos regionales cronograma de socialización.
Diseño metodológico y herramientas
1er Trimestre: Primer informe de seguimiento al proyecto de Ley, adopta el sistema específico de carrera administrativa de las entidades que conforman SNCTeI.
El Ministerio de Ciencia, Tecnología e Innovación, en ejercicio de sus responsabilidades como cabeza del sector administrativo Ciencia, Tecnología e Innovación y ente rector del Sistema Nacional de Ciencia, Tecnología e Innovación SNCTeI, actualmente se encuentra en proceso de construcción participativa y socialización de una propuesta de sistema específico de carrera administrativa dirigida al personal científico y tecnológico de las entidades públicas que conforman el Sistema Nacional de Ciencia, Tecnología e Innovación SNCTeI; en cumplimiento del artículo 4 de la Ley 909 de 2004 y conforme al CONPES 4069 de 2021.
 </t>
  </si>
  <si>
    <t>Avance en el seguimiento del desarrollo de las iniciativas normativas para fortalecer las capacidades de CTeI.</t>
  </si>
  <si>
    <t xml:space="preserve">De conformidad con la Agenda regulatoria del 2024 y las fechas planteadas para la reglamentación de las normas, para el 1er Trimestre de la vigencia 2024, no se planearon actividades, ya que de acuerdo con esta agenda, los proyectos normativos se pretenden elaborar a partir del 2do trimestre de 2024.
</t>
  </si>
  <si>
    <t>El análisis revela una buena atención al detalle y participación activa en el desarrollo de iniciativas normativas para fortalecer las capacidades de CTeI.
Se recomienda mejorar los procesos de articulación entre los responsables de las iniciativas normativas dado que el reporte realizado limita la posibilidad de establecer un avance general en las acciones planificadas.</t>
  </si>
  <si>
    <r>
      <rPr>
        <b/>
        <sz val="7"/>
        <rFont val="Arial Narrow"/>
        <family val="2"/>
      </rPr>
      <t>Descripción:</t>
    </r>
    <r>
      <rPr>
        <sz val="7"/>
        <rFont val="Arial Narrow"/>
        <family val="2"/>
      </rPr>
      <t xml:space="preserve"> El reporte cualitativo en GINA del primer trimestre de 2024, señala que el avance en el seguimiento del desarrollo de las iniciativas y  proyectos normativos para fortalecer las capacidades de CTeI se pretenden elaborar a partir del 2do trimestre de 2024. Señala que se encuentra en proceso de construcción participativa y socialización propuesta de sistema específico de carrera administrativa dirigida al personal científico y tecnológico de las entidades públicas que conforman el SNCTeI.
</t>
    </r>
    <r>
      <rPr>
        <b/>
        <sz val="7"/>
        <rFont val="Arial Narrow"/>
        <family val="2"/>
      </rPr>
      <t xml:space="preserve">
Análisis:</t>
    </r>
    <r>
      <rPr>
        <sz val="7"/>
        <rFont val="Arial Narrow"/>
        <family val="2"/>
      </rPr>
      <t xml:space="preserve"> El reporte para el periodo no permite evidenciar descripción de las acciones adelantadas para cumplir el indicador respecto a la coordinación y comunicación, la participación y consulta.
</t>
    </r>
    <r>
      <rPr>
        <b/>
        <sz val="7"/>
        <rFont val="Arial Narrow"/>
        <family val="2"/>
      </rPr>
      <t>Evaluación:</t>
    </r>
    <r>
      <rPr>
        <sz val="7"/>
        <rFont val="Arial Narrow"/>
        <family val="2"/>
      </rPr>
      <t xml:space="preserve"> El Reporte descriptivo es necesario para documentar el avance del indicador. Las recomendaciones de la OAPII son coherentes respecto a las acciones reportadas y sugieren mejoras que deben ser atendidas.</t>
    </r>
  </si>
  <si>
    <t xml:space="preserve">
Líder Articulo 107: Dirección Desarrollo Tecnológico e Innovación
Líder Articulo 170: Dirección Desarrollo Tecnológico e Innovación
Líder Articulo 171: Dirección de Capacidades - Dirección de Ciencia
Líder Articulo 225: Viceministerio de Talento y Apropiación Social del Conocimiento y sus Delegados, Viceministerio de Conocimiento Innovación y Productividad y sus Delegados, Dirección de Gestión de Recursos - Talento Humano
Líder Articulo 226: Viceministerio de Talento y Apropiación Social del Conocimiento, Viceministerio de Conocimiento Innovación y Productividad
Líder Articulo 258: Oficina Asesora de Planeación e Innovación Institucional - Dirección de Ciencia </t>
  </si>
  <si>
    <t>Avance en la implementación de los artículos de CTeI del PND 2022-2026</t>
  </si>
  <si>
    <t xml:space="preserve">Artículo 225 - Avance en la implementación de los artículos de CTeI del PND 2022-2026 - 1er Trimestre: Presentación de Borrador del proyecto de Ley, socialización
El Ministerio de Ciencia Tecnología e innovación, en cumplimiento de lo establecido en el artículo 225 del  Plan Nacional de Desarrollo “Colombia Potencia mundial de la vida” Ley 2294 de 2023, elaboró el proyecto de ley “Por la cual se crea la Agencia para el Sector Ciencia, Tecnología e Innovación y se dictan otras disposiciones.” junto con su estudio justificativo.  En cumplimiento de lo que establece el artículo 8 de la Ley 1437 de 2011, se puso  a disposición de la ciudadanía El plazo  disponible para recepción de comentarios, sugerencias, observaciones,  fue  hasta el 31 de enero del año en curso, Se realiza el reporte de avance acordado  para el 1er Trimestre:  "Presentación de Borrador del proyecto de Ley, socialización "
Artículo 226. Políticas de investigación e innovación orientadas por misiones - 1er Trimestre: Gestión de avance para Artículo 226. Políticas de investigación e innovación orientadas por misiones para el primer trimestre.
Según el procedimiento establecido para el diseño, formulación, seguimiento y evaluación de la política de ciencia, tecnología e innovación (CTeI), se han completado las nueve etapas correspondientes a la construcción de la hoja de ruta. El décimo punto de este procedimiento es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En cumplimiento de lo establecido en el artículo 2.1.2.1.14 del Decreto 1081 de 2015 y el numeral 8º del artículo 8º de la Ley 1437 de 2011, el Ministerio de Ciencia, Tecnología e Innovación – MINCIENCIAS, informó a la comunidad en general que los documentos preliminares de las 5 hojas de ruta de las Políticas de Investigación e Innovación orientadas por Misiones-PIIOM, junto con su correspondiente documento de memoria justificativa, estaban disponibles para recibir opiniones, sugerencias o propuestas hasta el 22 de enero de 2024.  Mediante un formulario en línea, se pueden seleccionar los respectivos componentes de cada una de las políticas sobre las cuales se tengan opiniones, sugerencias o propuestas. Es importante destacar que la consulta se publicó en la página principal del Ministerio y los comentarios y/o sugerencias se recopilaron mediante un formulario en línea. Este formulario requería información como correo electrónico, nombre, tipo y número de documento de identidad, dirección de domicilio y números de contacto. La segunda sección del formulario se destinó a observaciones sobre el documento de política, donde se pedía elegir la misión para la cual se deseaba proporcionar retroalimentación.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Artículo 258 -Avance en la implementación de los artículos de CTeI del PND 2022-2026 - 1er trimestre: Artículo 258 Avance en la implementación de los artículos de CTeI del PND 2022-2026
Durante el primer trimestre se realizaron dos mesas de trabajo en conjunto con el DNP respecto a la reglamentación del artículo 258 Marco de Inversión en I+D. A continuación se resume los resultados de las sesiones realizadas: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 Se adjuntan correos, citaciones de las mesas y el formato soporte con la planeación de actividades para el 2024 en el cual se brinda más detalle de los avances del primer trimestre.
Artículos 107, 170 y 171 de CTeI del PND 2022-2026 y su implementación - 1er Trimestre: Fase de planeación y articulación
Durante el primer trimestre la mesa técnica de PI que atiende la reglamentación de los artículos 107, 170 y 171 acordó trabajar bajo un cronograma que podría variar dependiendo de la disponibilidad y disposición de recursos para contratar el insumo técnico, así también analizó la reglamentación de cara a la política de conocimientos ancestrales, para esta reunión fueron invitadas todas las direcciones y los dos viceministerios a fin de hacer la alineación institucional requerida para el tema. </t>
  </si>
  <si>
    <t>Avance en la implementación de los artículos de CTeI en el marco de los compromisos adquiridos en la Ley 2294 de 2023 Plan Nacional de Desarrollo "Colombia Potencial Mundial de la Vida"</t>
  </si>
  <si>
    <r>
      <t xml:space="preserve">Para el primer trimestre se cumplió con la meta de avance de 30%, a continuación se describen las acciones realizadas para la implementación de cada uno de los  artículos de CTeI en el marco de los compromisos adquiridos en la Ley 2294 de 2023 Plan Nacional de Desarrollo Colombia Potencial Mundial de la Vida a cargo de Minciencias: 
* </t>
    </r>
    <r>
      <rPr>
        <b/>
        <sz val="7"/>
        <rFont val="Arial Narrow"/>
        <family val="2"/>
      </rPr>
      <t>Artículos 107, 170 y 171.</t>
    </r>
    <r>
      <rPr>
        <sz val="7"/>
        <rFont val="Arial Narrow"/>
        <family val="2"/>
      </rPr>
      <t xml:space="preserve"> en el marco del Derecho a la Ciencia, la Democratización de la Ciencia y la Ciencia Abierta (responsables Dirección de Desarrollo Tecnológico e Innovación y Dirección de Capacidades): Avance del 15%, se estableció el cronograma de trabajo para el año 2024 y se organizaron mesas técnicas entre la DDTI y la DCAC 
* </t>
    </r>
    <r>
      <rPr>
        <b/>
        <sz val="7"/>
        <rFont val="Arial Narrow"/>
        <family val="2"/>
      </rPr>
      <t>Artículo 225.</t>
    </r>
    <r>
      <rPr>
        <sz val="7"/>
        <rFont val="Arial Narrow"/>
        <family val="2"/>
      </rPr>
      <t xml:space="preserve"> Fortalecimiento de la Institucionalidad para el Sector de Ciencia, Tecnología e Innovación (responsable Dirección de Talento Humano): Borrador de Ley de creación de la Agencia de CTeI con un 20% de avance y socialización y retroalimentación del proyecto de ley y del estudio justificativo del proyecto de ley con un 10% avance. 
* </t>
    </r>
    <r>
      <rPr>
        <b/>
        <sz val="7"/>
        <rFont val="Arial Narrow"/>
        <family val="2"/>
      </rPr>
      <t>Artículo 226.</t>
    </r>
    <r>
      <rPr>
        <sz val="7"/>
        <rFont val="Arial Narrow"/>
        <family val="2"/>
      </rPr>
      <t xml:space="preserve"> Políticas de Investigación e Innovación Orientadas por Misiones (responsable Dirección de Capacidades y Apropiación Social) se tiene un 50% de avance lo cual se sustenta en la Consulta del Documento de Política Preliminar con Actores del Sistema, en la cual se abrió un periodo para recibir comentarios, sugerencias o contribuciones adicionales de todos los grupos de interés respecto a los lineamientos consolidados en los documentos de política. Esta consulta se llevó a cabo del 29 de diciembre al 22 de enero de 2024.  Se solicitaban respuestas detalladas para cada parte del modelo de plantilla del documento de política, que incluía la introducción, antecedentes y justificación, marco conceptual, diagnóstico, definición de la política, objetivos, plan de acción, mecanismos de seguimiento y evaluación, y recursos relacionados. Luego del cierre de la consulta, los comentarios fueron remitidos a los equipos de misiones a través de un archivo Excel y también se recibió un documento con comentarios por vía ORFEO de la ANDI. Los equipos de misiones evaluaron la pertinencia de incorporar estos comentarios, siguiendo los requisitos establecidos en la "Estrategia Participación Ciudadana y Rendición de Cuentas" (código D101M01). Además, se realizaron ajustes de forma, como la uniformidad en las citas, revisión de estilo y corrección de ortografía, los cuales se reflejan en las versiones actuales de los documentos. 
* </t>
    </r>
    <r>
      <rPr>
        <b/>
        <sz val="7"/>
        <rFont val="Arial Narrow"/>
        <family val="2"/>
      </rPr>
      <t>Artículo 258.</t>
    </r>
    <r>
      <rPr>
        <sz val="7"/>
        <rFont val="Arial Narrow"/>
        <family val="2"/>
      </rPr>
      <t xml:space="preserve"> Marco de Inversión en Investigación y Desarrollo (responsable OAPII): Durante el primer trimestre se presenta una avance del 25% lo cual se sustenta en la realización de dos mesas de trabajo en conjunto con el DNP respecto a la reglamentación del artículo 258 Marco de Inversión en I+D. :La primera sesión se realizó el 13 de marzo en la cual se informó que desde el DNP se vienen analizando dos fuentes de información para analizar el posible marco de inversión donde por cada sector se informará el porcentaje de inversión que deberán destinar para investigación y desarrollo (I+D). En segunda instancia, desde el Ministerio de Ciencia, Tecnología e Innovación se deberá avanzar en la construcción de una metodología para la formulación de proyectos de investigación y desarrollo como insumo para el desarrollo de la agenda de sensibilización, capacitación a los sectores públicos para que conozcan cómo pueden desarrollar programas, proyectos de inversión en I+D que deberán financiar con los recursos que cada sector destine para inversión en I+D. En la reunión del 21 de marzo el DNP presentó los resultados de la revisión de la información de la inversión en I+D por entidad y sector y las proyecciones del marco. Estos resultados serán compartidos por la OAPII al VCIP y Dirección de Ciencia.</t>
    </r>
  </si>
  <si>
    <t>El proceso de implementación de los artículos de CTeI del Plan Nacional de Desarrollo 2022-2026 presenta aspectos positivos como la participación ciudadana y la coordinación interinstitucional, pero también enfrenta desafíos como plazos de consulta limitados y complejidad de procedimientos. 
Se recomienda mantener el trabajo articulado y de ser necesario realizar oportunamente las alertas correspondientes.</t>
  </si>
  <si>
    <r>
      <rPr>
        <b/>
        <sz val="7"/>
        <rFont val="Arial Narrow"/>
        <family val="2"/>
      </rPr>
      <t xml:space="preserve">Descripción: </t>
    </r>
    <r>
      <rPr>
        <sz val="7"/>
        <rFont val="Arial Narrow"/>
        <family val="2"/>
      </rPr>
      <t xml:space="preserve">El reporte cualitativo en GINA del primer trimestre de 2024, muestra progreso en la ejecución del indicador programático con mesas técnicas, mesas de trabajo, actividades de coordinación.
</t>
    </r>
    <r>
      <rPr>
        <b/>
        <sz val="7"/>
        <rFont val="Arial Narrow"/>
        <family val="2"/>
      </rPr>
      <t xml:space="preserve">
Análisis: </t>
    </r>
    <r>
      <rPr>
        <sz val="7"/>
        <rFont val="Arial Narrow"/>
        <family val="2"/>
      </rPr>
      <t>El reporte además de mostrar avances, también señala alertas sobre actividades pendientes por adelantar, lo que sugiere adecuado control sobre la ejecución.</t>
    </r>
    <r>
      <rPr>
        <b/>
        <sz val="7"/>
        <rFont val="Arial Narrow"/>
        <family val="2"/>
      </rPr>
      <t xml:space="preserve">
Evaluación:</t>
    </r>
    <r>
      <rPr>
        <sz val="7"/>
        <rFont val="Arial Narrow"/>
        <family val="2"/>
      </rPr>
      <t xml:space="preserve"> El Reporte sugiere promover la coordinación y alineación institucional e interinstitucional, así como monitorear los tiempos, disponibilidad de recursos y contingencias. Las recomendaciones de la OAPII respecto al trabajo articulado y mantener alertas deben ser atendidas.</t>
    </r>
  </si>
  <si>
    <t xml:space="preserve">Líder: Dirección de Gestión de Recursos de la CTeI
Corresponsables: Direcciones técnicas
Viceministerio de Conocimiento, Innovación y Productividad
Viceministerio de Talento y Apropiación del Conocimiento
Secretaría Técnica del OCAD </t>
  </si>
  <si>
    <t>Ejes Transformaciones: 
1.Ordenamiento del territorio
alrededor del agua y justicia ambiental
2. Seguridad humana y justicia social
3. Derecho humano a la alimentación
4. Internacionalización, transformación
productiva para la vida y acción climática
5. Convergencia Regional
Ejes Transversales:
6.Actores Diferenciales para el Cambio
7. Paz Total e Integral</t>
  </si>
  <si>
    <t>Gestionar recursos para el SNCTI</t>
  </si>
  <si>
    <r>
      <t xml:space="preserve">(PE2) </t>
    </r>
    <r>
      <rPr>
        <sz val="7"/>
        <rFont val="Arial Narrow"/>
        <family val="2"/>
      </rPr>
      <t>Gestionar la financiación del SNCTI</t>
    </r>
  </si>
  <si>
    <t>Gestión de otras fuentes de financiación para la CTeI</t>
  </si>
  <si>
    <t>Gestión de otras fuentes de financiación para la CTeI - 1er Trimestre Establecer nuevos mecanismos financieros para la financiación de programas, proyectos y actividades de CTeI.
Para el primer trimestre del año se formuló el plan de trabajo para establecer nuevos mecanismos financieros para la financiación de programas, proyectos y actividades de CTeI, correspondientes a la DGR</t>
  </si>
  <si>
    <t>Participación de la inversión en Investigación y Desarrollo (I+D) frente al PIB</t>
  </si>
  <si>
    <t>Teniendo en cuenta que la periodicidad del indicador y la tarea es anual no se tienen recomendaciones para este periodo de reporte.</t>
  </si>
  <si>
    <r>
      <rPr>
        <b/>
        <sz val="7"/>
        <rFont val="Arial Narrow"/>
        <family val="2"/>
      </rPr>
      <t xml:space="preserve">Descripción: </t>
    </r>
    <r>
      <rPr>
        <sz val="7"/>
        <rFont val="Arial Narrow"/>
        <family val="2"/>
      </rPr>
      <t xml:space="preserve">El reporte cualitativo en GINA del primer trimestre de 2024, muestra que respecto al indicador: "Recursos gestionados para el SNCTI" se  reporta Plan de Trabajo de Gestiòn de Recursos para Financiacion de Nuevos Proyectos Ctel. DGR 2024.
</t>
    </r>
    <r>
      <rPr>
        <b/>
        <sz val="7"/>
        <rFont val="Arial Narrow"/>
        <family val="2"/>
      </rPr>
      <t xml:space="preserve">
Análisis: </t>
    </r>
    <r>
      <rPr>
        <sz val="7"/>
        <rFont val="Arial Narrow"/>
        <family val="2"/>
      </rPr>
      <t xml:space="preserve">El reporte no describe las acciones en proceso de gestión, ni documenta la ejecución del plan de trabajo que da cuenta del avance del indicador.
</t>
    </r>
    <r>
      <rPr>
        <b/>
        <sz val="7"/>
        <rFont val="Arial Narrow"/>
        <family val="2"/>
      </rPr>
      <t xml:space="preserve">
Evaluación: </t>
    </r>
    <r>
      <rPr>
        <sz val="7"/>
        <rFont val="Arial Narrow"/>
        <family val="2"/>
      </rPr>
      <t>El reporte no permite evaluar el progreso del indicador.</t>
    </r>
    <r>
      <rPr>
        <b/>
        <sz val="7"/>
        <rFont val="Arial Narrow"/>
        <family val="2"/>
      </rPr>
      <t xml:space="preserve"> </t>
    </r>
    <r>
      <rPr>
        <sz val="7"/>
        <rFont val="Arial Narrow"/>
        <family val="2"/>
      </rPr>
      <t>Las recomendaciones de la OAPII respecto al reporte detallado deben ser atendidas.</t>
    </r>
  </si>
  <si>
    <t>Recursos gestionados para el SNCTI</t>
  </si>
  <si>
    <t>En el primer trimestre del año se desarrollaron actividades para buscar nuevos mecanismos de financiación para el CTeI. En esta etapa inicial se realizaron acercamientos con aliados estratégicos para la financiación de proyectos de Ciencia, Tecnología e Innovación.</t>
  </si>
  <si>
    <t>El área técnica reporta dentro de los plazos establecidos.
Se recomienda realizar un reporte más detallado y que de cuenta de la consulta y participación de todas las partes interesadas.</t>
  </si>
  <si>
    <t xml:space="preserve">Gestión de la Secretaría Técnica del OCAD de la  CTeI del SGR </t>
  </si>
  <si>
    <t xml:space="preserve">Gestión de la Secretaría Técnica del OCAD de la CTeI del SGR
Durante el primer trimestre de 2024, no se encontraba programado la presentación de proyectos por parte de la Secretaría Técnica para la viabilización, priorización y aprobación por parte del Órgano Colegiado de Administración y Decisión (OCAD) de Ciencia, Tecnología e Innovación (CTeI).  En los cronogramas de las convocatorias públicas, abiertas y competitivas, actualmente en ejecución, la actividad que corresponde a la verificación de las condiciones de viabilidad del SGR, no tiene contemplada esta actividad en el primer trimestre de 2024, por lo tanto el resultado corresponde a cero (0) proyectos radicados en la Secretaria Técnica que cumplen requisitos del SGR para ser presentados al OCAD para su financiación.
 </t>
  </si>
  <si>
    <t>Porcentaje de proyectos radicados en la Secretaria Técnica y presentados al OCAD para su financiación.</t>
  </si>
  <si>
    <t>Durante el primer trimestre del año 2024, no se encontraba contemplado que la Secretaría Técnica presentara proyectos al OCAD para que fueran viabilizados, priorizados y aprobados. Se informa que los cronogramas aprobados de las convocatorias en ejecución, no establecían para este periodo que se realizara la actividad de verificación de requisitos de viabilidad del SGR a proyectos radicados en la Secretaría Técnica, por ello, no se estimó la presentación de proyectos al OCAD para su financiación.</t>
  </si>
  <si>
    <t xml:space="preserve">
La iniciativa de Gestión de la Secretaría Técnica del OCAD de la CTeI del SGR muestra un compromiso con la transparencia al reportar abiertamente la falta de proyectos presentados para viabilización y aprobación por parte del OCAD durante el primer trimestre de 2024. 
Teniendo en cuenta la planificación de las metas y el plan bienal de convocatorias se recomienda generar un plan de trabajo detallado que permita determinar la adecuada ejecución para los periodos siguientes.</t>
  </si>
  <si>
    <r>
      <rPr>
        <b/>
        <sz val="7"/>
        <rFont val="Arial Narrow"/>
        <family val="2"/>
      </rPr>
      <t xml:space="preserve">Descripción: </t>
    </r>
    <r>
      <rPr>
        <sz val="7"/>
        <rFont val="Arial Narrow"/>
        <family val="2"/>
      </rPr>
      <t xml:space="preserve">El reporte cualitativo en GINA del primer trimestre de 2024, muestra que no hay avance para documentar el indicador: Porcentaje de proyectos radicados en la Secretaria Técnica y presentados al OCAD para su financiación por falta de proyectos. 
</t>
    </r>
    <r>
      <rPr>
        <b/>
        <sz val="7"/>
        <rFont val="Arial Narrow"/>
        <family val="2"/>
      </rPr>
      <t xml:space="preserve">
Análisis:</t>
    </r>
    <r>
      <rPr>
        <sz val="7"/>
        <rFont val="Arial Narrow"/>
        <family val="2"/>
      </rPr>
      <t xml:space="preserve"> El reporte refiere que para este perido, no se radicaron proyectos en la Secretaria Técnica para la revisión de cumplimiento de los requisitos de validación del SGR y su presentación al OCAD para viabilización, priorización y aprobación. 
</t>
    </r>
    <r>
      <rPr>
        <b/>
        <sz val="7"/>
        <rFont val="Arial Narrow"/>
        <family val="2"/>
      </rPr>
      <t xml:space="preserve">
Evaluación: </t>
    </r>
    <r>
      <rPr>
        <sz val="7"/>
        <rFont val="Arial Narrow"/>
        <family val="2"/>
      </rPr>
      <t xml:space="preserve">El reporte permite identificar alertas respecto al estado del indicador, independientemente que se presenten o no radicación de estos proyectos para mostrar ejecución. Las recomendaciones de la OAPII sugieren documentar plan de trabajo para monitorear la ejecución del indicador y deben ser atendidas.
</t>
    </r>
  </si>
  <si>
    <t>Líder: Dirección de Vocaciones y Formación
Corresponsable: Dirección de Gestión de Recursos de la CTeI</t>
  </si>
  <si>
    <t>Justicia Social
Justicia Ambiental</t>
  </si>
  <si>
    <t>Ejes Transformaciones:
1.Ordenamiento del territorio
alrededor del agua y justicia ambiental
2. Seguridad humana y justicia social
3. Derecho humano a la alimentación
4. Internacionalización, transformación
productiva para la vida y acción climática
5. Convergencia Regional
Ejes Transversales:
6.Actores Diferenciales para el Cambio
7. Paz Total e Integral</t>
  </si>
  <si>
    <t>Fortalecer la gobernanza del SNCTI y sus capacidades a través de políticas públicas, planes y  programas de CTeI
Reducir las brechas territoriales, diferenciales y participativas en CTeI</t>
  </si>
  <si>
    <r>
      <t xml:space="preserve">(PE3) </t>
    </r>
    <r>
      <rPr>
        <sz val="7"/>
        <rFont val="Arial Narrow"/>
        <family val="2"/>
      </rPr>
      <t>Incrementar las vocaciones científicas en la población infantil y juvenil, la formación de alto nivel en CTeI, y el fomento a la vinculación del capital humano en el SNCTI; para contribuir a la sostenibilidad ambiental, económica y al bienestar social</t>
    </r>
  </si>
  <si>
    <t>Colombia Robótica 2024</t>
  </si>
  <si>
    <t>1er Trimestre Colombia Robótica
La ejecución del proyecto especial “Colombia Robótica” requiere del diseño de una Ficha Técnica que sea la hoja de ruta para su implementación y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Para el cumplimiento a este objetivo durante el primer trimestre del 2024, se realizó una mesa técnica con expertos STEAM como insumo para la construcción de un documento técnico como hoja de ruta para la ejecución del mismo en cada uno de los territorios beneficiados. Como evidencia se adjunta el documento relatoría de la mesa técnica de con expertos STEAM.  Para el cierre del primer trimestre se hace entrega del documento que contiene los lineamientos metodológicos para la implementación del programa Colombia Robótica en los departamentos focalizados.</t>
  </si>
  <si>
    <t>Campamentos STEAM desarrollados para identificar las capacidades en CTeI en territorio</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</si>
  <si>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4 campamentos STEAM desarrollados en el marco del programa Colombia Robótica para identificar las capacidades en CTeI en los territorios.</t>
  </si>
  <si>
    <t>La iniciativa "Colombia Robótica 2024" tiene como objetivo fomentar vocaciones científicas en niñas, niños y adolescentes mediante el uso de la metodología del programa Ondas y herramientas de programación, ciencias computacionales y robótica. Se llevó a cabo una mesa técnica con expertos STEAM para diseñar una hoja de ruta, y se entregó un documento con lineamientos metodológicos para la implementación del programa en los territorios beneficiados.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</si>
  <si>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r>
      <rPr>
        <b/>
        <sz val="7"/>
        <rFont val="Arial Narrow"/>
        <family val="2"/>
      </rPr>
      <t xml:space="preserve">Descripción: </t>
    </r>
    <r>
      <rPr>
        <sz val="7"/>
        <rFont val="Arial Narrow"/>
        <family val="2"/>
      </rPr>
      <t xml:space="preserve">El reporte cualitativo en GINA del primer trimestre de 2024, describe de manera general avance inicial en la planificación y diseño de actividades STEAM. No especifica la cantidad o la ubicación exacta de los campamentos desarrollados, datos de beneficiarios y participación, no se proporciona información específica sobre el avance en la dotación de laboratorios, ni documenta las acciones adelantadas. Refiere avance en el diseño de una hoja de ruta y lineamientos metodológicos para la implementación del programa en los territorios beneficiados.
</t>
    </r>
    <r>
      <rPr>
        <b/>
        <sz val="7"/>
        <rFont val="Arial Narrow"/>
        <family val="2"/>
      </rPr>
      <t>Análisis:</t>
    </r>
    <r>
      <rPr>
        <sz val="7"/>
        <rFont val="Arial Narrow"/>
        <family val="2"/>
      </rPr>
      <t xml:space="preserve"> El reporte cualitativo, expone de manera general las actividades que evidencian el avance del indicador. La evidencia adjunta de la mesa técnica con expertos STEAM describe acciones que no se reportan en el avance y requieren exponerse para documentar su ejecución. El reporte refiere avance en el diseño de una hoja de ruta y lineamientos metodológicos para la implementación del programa en los territorios beneficiados.
</t>
    </r>
    <r>
      <rPr>
        <b/>
        <sz val="7"/>
        <rFont val="Arial Narrow"/>
        <family val="2"/>
      </rPr>
      <t xml:space="preserve">Evaluación: </t>
    </r>
    <r>
      <rPr>
        <sz val="7"/>
        <rFont val="Arial Narrow"/>
        <family val="2"/>
      </rPr>
      <t xml:space="preserve"> El reporte no detalla el avance de los siete (7), indicadores que integran la iniciativa Colombia Robótica 2024. Las recomendaciones de la OAPII refiere mejoras para el reporte que deben ser atendidas.</t>
    </r>
  </si>
  <si>
    <t>Niñas, niños y adolescentes apoyados en su vocación científica - Campamentos STEAM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</si>
  <si>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1200 niñas, niños y adolescentes que por su interés por la investigación y el desarrollo de aptitudes y habilidades se insertan activamente en una cultura de la ciencia, la tecnología y la innovación a través de los campamentos STEAM del programa Colombia Robótica.</t>
  </si>
  <si>
    <t>Niñas, niños y adolescentes apoyados en su vocación científica - Proyectos de investigación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</si>
  <si>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1800 niñas, niños y adolescentes que por su interés por la investigación y el desarrollo de aptitudes y habilidades se insertan activamente en una cultura de la ciencia, la tecnología y la innovación a través de su participación en proyectos de investigación siguiendo la ruta pedagógica y metodológica del programa Colombia Robótica.</t>
  </si>
  <si>
    <t>Laboratorios dotados para el desarrollo de pensamiento científico y habilidades en CTeI</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</si>
  <si>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7 Laboratorios dotados para el desarrollo de pensamiento científico y habilidades en CTeI.
</t>
  </si>
  <si>
    <t>Redes generadas para dinamizar los ecosistemas regionales de CTeI en torno a las habilidades STEAM</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</si>
  <si>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6 Redes generadas para dinamizar los ecosistemas regionales de CTeI en torno a las habilidades STEAM.</t>
  </si>
  <si>
    <t>Territorios en conflicto, transición y /o consolidación con programas o proyectos de Ciencia, Tecnología e Innovación que den respuesta a demandas sociales, productivas y/o ambientales desarrollados con actores locales - Colombia Robótica</t>
  </si>
  <si>
    <t>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territorio en conflicto, transición y/o consolidación con programas o proyectos de CTeI</t>
  </si>
  <si>
    <t>Programas y proyectos de CTeI apoyados, orientados a la reducción de las brechas territoriales, étnicas y de género ejecutados o en ejecución - Colombia Robótica</t>
  </si>
  <si>
    <t xml:space="preserve">Para la ejecución del proyecto especial “Colombia Robótica” el ministerio de Ciencia, Tecnología e Innovación cuenta con una hoja de ruta para cumplir con el objetivo de fomentar vocaciones científicas de niñas, niños, adolescentes haciendo uso de la metodología del programa Ondas y de herramientas de la programación, las ciencias computacionales y/o la robótica, que les permita involucrarse activamente en la 4ta y 5ta revolución industrial y ampliar sus posibilidades de proyecto de vida, y así alcanzar la meta de un programa orienta a la reducción de brechas territoriales
</t>
  </si>
  <si>
    <t>Dirección de Vocaciones y Formación
Corresponsable: Dirección de Gestión de Recursos de la CTeI</t>
  </si>
  <si>
    <t>Orquídeas Mujeres en la Ciencia 2024</t>
  </si>
  <si>
    <t>1er Trimestre: - Diseño, aprobación y apertura de la convocatoria - Gestión de trabajo articulado para la gestión de la red
A través de la publicación de la Convocatoria Orquídeas- Mujeres en la Ciencia 2024, se busca conformar un listado de propuestas elegibles con un Eje Nacional y un Eje Pacífico, para la selección de proyectos de investigación, desarrollo tecnológico, y/o innovación, que sean realizados mediante la vinculación de una Mujeres Científica con formación de alto nivel (Doctora) a una entidad del Sistema Nacional de Ciencia, Tecnología e Innovación; que a su vez, vincule a una Joven Investigadora e Innovadora colombiana, en calidad de estudiante de pregrado. 
Que contribuya al desarrollo de las rutas de innovación planteadas en las Misiones: “Bioeconomía y Territorio”, “Derecho Humano a la Alimentación” y “Ciencia para la Paz”, en el marco de la Política de Investigación e Innovación Orientada por Misiones.  Con el fin de fortalecer la articulación e incidencia de las mujeres científicas, desde el equipo de Jóvenes Investigadores e Innovadores y Formación de Alto Nivel de la Dirección de Vocaciones y Formación, se diseñó propuesta de plan de trabajo para la Red de Mujeres Orquídeas, el cual debe ser articulado con otras áreas, se adjunta el avance del documento. La Convocatoria Orquídeas: Mujeres en la Ciencia 2024, fue publicada el día 12 de febrero de 2024 en la página web del Ministerio de Ciencia, Tecnología e Innovación. Se anexa captura de pantalla de la convocatoria publicada. El día 12 de febrero del año 2024, a través de la Resolución 0491, se ordenó la apertura de la Convocatoria Orquídeas: Mujeres en la Ciencia 2024, que da cuenta de los requisitos generales y las bases específicas de la participación de las mujeres científicas. Se anexa Resolución Desde el equipo de Jóvenes Investigadores e Innovadores y Formación de Alto Nivel de la Dirección de Vocaciones y Formación, se realizó el diseño técnico de la Convocatoria Orquídeas: Mujeres en la Ciencia 2024, la cual fue publicada el día 12 de febrero de 2024. Se anexan los términos de referencia del mecanismo.</t>
  </si>
  <si>
    <t>Nuevas estancias posdoctorales apoyadas por Minciencias y aliados - Convocatoria Orquídeas Mujeres en la Ciencia</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</si>
  <si>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mujeres con estudios doctorales. Con esta convocatoria, se busca fomentar la inserción laboral de 119 Mujeres Doctoras. La convocatoria cerró el día de 12 abril, para contar con un primer listado de elegibles para el 19 de junio.
</t>
  </si>
  <si>
    <t>La iniciativa "Orquídeas Mujeres en la Ciencia 2024" tiene como objetivo promover la participación de mujeres en la ciencia, tecnología e innovación a través de la convocatoria de proyectos de investigación y la creación de una red de mujeres científicas. Se destaca la transparencia en el proceso de convocatoria y la gestión articulada para la creación de la red.
Se recomienda realizar reportes más detallados y específicos de acuerdo a los indicadores planteados dentro del programa. Además, se sugiere complementar los reportes con el seguimiento al plan de trabajo estructurado por el área técnica lo cual permite reflejar adecuadamente los avances realizados frente al programa.</t>
  </si>
  <si>
    <r>
      <rPr>
        <b/>
        <sz val="7"/>
        <rFont val="Arial Narrow"/>
        <family val="2"/>
      </rPr>
      <t>Descripción:</t>
    </r>
    <r>
      <rPr>
        <sz val="7"/>
        <rFont val="Arial Narrow"/>
        <family val="2"/>
      </rPr>
      <t xml:space="preserve"> El reporte cualitativo en GINA del primer trimestre de 2024, documenta de manera general que la convocatoria ha sido diseñada y publicada, lo que significa un primer paso respaldado con la publicación de la convocatoria el 12 de febrero de 2024 y la Resolución 0491. 
</t>
    </r>
    <r>
      <rPr>
        <b/>
        <sz val="7"/>
        <rFont val="Arial Narrow"/>
        <family val="2"/>
      </rPr>
      <t xml:space="preserve">Análisis: </t>
    </r>
    <r>
      <rPr>
        <sz val="7"/>
        <rFont val="Arial Narrow"/>
        <family val="2"/>
      </rPr>
      <t xml:space="preserve">El reporte cualitativo, expone de manera general las actividades que evidencian avance de los indicadores y no se detalla la gestión adelantada respecto al trabajo articulado y las actividades de diseño del plan de trabajo para la Red de Mujeres Orquídeas.
</t>
    </r>
    <r>
      <rPr>
        <b/>
        <sz val="7"/>
        <rFont val="Arial Narrow"/>
        <family val="2"/>
      </rPr>
      <t>Evaluación:</t>
    </r>
    <r>
      <rPr>
        <sz val="7"/>
        <rFont val="Arial Narrow"/>
        <family val="2"/>
      </rPr>
      <t xml:space="preserve"> En los adjuntos de GINA se detallan acciones que no están documentadas en el seguimiento descriptivo. Es importante reporar datos concretos sobre actividades de planificación, participación y avances de la iniciativa para cada uno de los siete (7) indicadores que integran la iniciativa los cuales tienen alcances específicos que requieren detallarse para documentar su ejecución. Las recomendaciones de la OAPII refiere mejoras para el reporte que deben ser atendidas.</t>
    </r>
  </si>
  <si>
    <t>Jóvenes Investigadoras e Innovadoras apoyadas en su vocación científica - Convocatoria Orquídeas Mujeres en la Ciencia</t>
  </si>
  <si>
    <t xml:space="preserve">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una Joven Investigadora e Innovadora, en calidad de estudiante de pregrado o recién graduada de un programa técnico, tecnológico o profesional. Con esta convocatoria, se busca fomentar la vocación, formación e inserción laboral de 119 Jóvenes Investigadoras e Innovadoras. La convocatoria cerró el día de 12 abril, para contar con un primer listado de elegibles para el 19 de junio.
</t>
  </si>
  <si>
    <t>Proyectos de I+D+i apoyados que contribuyen al desarrollo de las rutas de innovación de las misiones Bioeconomía y Territorio, Ciencia para la paz y Derecho Humano a la Alimentación</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</si>
  <si>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t>
  </si>
  <si>
    <t>Productos con alcances y componentes de I+D+i que contribuyen al desarrollo de las rutas de innovación de las misiones Bioeconomía y Territorio, Ciencia para la paz y Derecho Humano a la Alimentación</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</si>
  <si>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a través de los productos esperados. Entre ellos, productos relacionados con la generación de conocimiento, la apropiación social del conocimiento mediante acciones de socialización del mismo, acciones de formación de talento humano y productos tecnológicos e innovadores.
</t>
  </si>
  <si>
    <t>Red de mujeres Doctoras y Jóvenes Investigadoras e innovadoras fortalecida para el abordaje de los retos de las PIIOM en el país</t>
  </si>
  <si>
    <t>Desde la Dirección de Vocaciones y Formación se elaboró la primera propuesta de plan de trabajo de la Red orquídeas de mujeres científicas, el cual busca articularse a las acciones del Viceministerio de Apropiación del Conocimiento, sobre la reglamentación de la Ley 2314 de 2023.</t>
  </si>
  <si>
    <t>Alianzas apoyadas para el aprovechamiento del conocimiento, la conservación y el uso de la biodiversidad, sus bienes y servicios ecosistémicos - Convocatoria Orquídeas Mujeres en la Ciencia</t>
  </si>
  <si>
    <t xml:space="preserve">Desde el equipo de Jóvenes Investigadores e Innovadores y Formación de Alto Nivel de la Dirección de Vocaciones y Formación, se realizó el diseño técnico de la Convocatoria Orquídeas: Mujeres en la Ciencia 2024, la cual fue publicada el día 12 de febrero de 2024, cuyas líneas temáticas son Bioeconomía, Ciencia para la Paz y Derecho Humano a la Alimentación. De manera que, las propuestas de proyectos que se seleccionen, aporten al desarrollo de las rutas en mención, en especial a la de Bioeconomía a través de las alianzas buscadas en el indicador.
</t>
  </si>
  <si>
    <t>Programas y proyectos de CTeI apoyados, orientados a la reducción de las brechas territoriales, étnicas y de género ejecutados o en ejecución - Convocatoria Orquídeas Mujeres en la Ciencia</t>
  </si>
  <si>
    <t>Desde el equipo de Jóvenes Investigadores e Innovadores y Formación de Alto Nivel de la Dirección de Vocaciones y Formación, se realizó el diseño técnico de la Convocatoria Orquídeas: Mujeres en la Ciencia 2024, la cual busca la creación de un listado de alianzas elegibles para la selección de proyectos de investigación, desarrollo tecnológico, y/o innovación, que sean realizados como una estancia postdoctoral, vinculando a 119 mujeres con estudios doctorales y 119 Jóvenes Investigadoras e Innovadoras en calidad de pregrado o recién graduada. Con esta convocatoria, se busca fomentar la inserción laboral de 238 Mujeres, aportando al apoyo de proyectos de CTeI orientados a la reducción de brechas territoriales, étnicas y de género.</t>
  </si>
  <si>
    <t xml:space="preserve">Líder: Dirección de Vocaciones y Formación
Corresponsable: Dirección de Gestión de Recursos de la CTeI
Secretaría Técnica del OCAD </t>
  </si>
  <si>
    <t>Ondas</t>
  </si>
  <si>
    <t>1er Trimestre: Articulación Territorial
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Para cumplir con los objetivos del programa Ondas, es necesario contar en cada uno de los departamentos con una Entidad Coordinadora que comparta con el Ministerio de Ciencia, Tecnología e Innovación y los gobiernos locales la responsabilidad del desarrollo científico y tecnológico de la región, y que esté interesada en desarrollar conjuntamente con estas entidades una estrategia de investigación, divulgación y apropiación de la CTeI, dirigida a la población infantil y juvenil. En consecuencia, durante el primer trimestre del 2024, la Dirección de vocaciones y formación elaboró y envió una invitación para la ejecución del programa Ondas en los departamentos de Caquetá, Santander, Norte de Santander, Valle del Cauca y el municipio de San Andrés de Tumaco a Instituciones de Educación Superior, Centros / Institutos de Investigación, Centros de Desarrollo Tecnológico, Centros de Innovación y Productividad o Centros de Ciencia, con domicilio en los departamentos y que cuenten con experiencia certificada en ejecución de proyectos o programas de educación de niñas, niños, adolescentes o jóvenes relacionada con investigación, ciencia, tecnología o innovación. Como evidencia se adjuntan los oficios de Invitación a Presentar Propuesta para la implementación del Programa Ondas del Ministerio de Ciencia, Tecnología e Innovación. Para el cierre del primer trimestre se hace entrega del documento que da cuenta de la Estrategia de Articulación Territorial para la implementación del programa Ondas y da apertura a las alianzas con las entidades coordinadoras departamentales.
1er Trimestre: Comunidad Ondas.
Para el desarrollo de actividades de comunidad virtual del programa Ondas durante el primer trimestre del 2024 se formuló un documento de plan de trabajo para la comunidad Ondas que contiene las estrategias y actividades a desarrollar durante el 2024. Este documento contiene tanto actividades de fortalecimiento de redes de actores del programa Ondas, como de gestión de reportes del programa a través de la plataforma Héroes Ondas. Durante el primer trimestre desde la comunidad también se realizaron las siguientes actividades: 
Desarrollo de Documentos:
Actualización del mapa de arquitectura de base de datos de la plataforma Ondas.
Actualización documento matriz de seguimiento cargue de información departamental Ondas 2024    
Actualización y Gestión de la Página Web:
Actualización de información de contacto de entidades coordinadoras Ondas en la página web para 2024.
Ajuste orden de noticias Ondas en la página web.
Integración de la red social Instagram al home de la página web de Ondas.
Publicación noticia Misión Ondas México,
Desarrollo de Plataforma a través de la OTSI:
Ajuste al módulo de reportes SIO para incluir estudiantes registrados en años anteriores en los reportes actuales.
Corrección del módulo de reportes SIO para eliminar duplicados de proyectos.
Ajustes en el módulo de carga de actores para mejorar la entrada de datos, incluyendo eliminación de espacios en blanco y validaciones de fechas de nacimiento.
Corrección de errores de la funcionalidad del módulo de reasignación de actores.
Capacitaciones y Soporte e informes:
Realización de tutoriales sobre la plataforma Ondas.
Capacitación al departamento de Onda Nariño sobre el uso de la plataforma.
Acompañamiento en la carga de información en la plataforma para los departamentos de Boyacá y Quindío.
Reuniones de capacitación en el uso de la plataforma para los departamentos de Quindío y Norte de Santander.
Activación de usuarios en entidad coordinadora de los departamentos de Nariño y Norte de Santander.
Proyección de comunicación con entidades con fallas en los procesos de carga de información.
Entrega de informe de cumplimiento de carga de actores y finalización de proyecto en el 2024 en el departamento Norte de Santander.
Documento estructura y guiones tutoriales plataforma Ondas. 
Reporte de colegios participantes en el programa Ondas en Cartagena y Barranquilla del período 2018-2024.
Actualización del mapa de arquitectura de base de datos de la plataforma Ondas.
 Comunicación y Divulgación:
Publicaciones en redes sociales del programa Ondas sobre el día de la mujer, convocatorias abiertas, misión Ondas México. 
Actualización del micrositio “link flow” con el repositorio de enlaces del programa Ondas.
Creación de noticias en la web del programa Ondas sobre “Revive el 2023 en imágenes” y “Convocatorias 2024”.
Realización del plan estratégico de la comunidad virtual Ondas para 2024. 
Eventos y Redes: Gestión de dos experiencias (Talleres) en alianza con el Ministerio de Educación y el Instituto de investigación Alliance Bioversity International and CIAT para la participación de Minciencias y docentes del programa Onda en la Feria Internacional del Libro de Bogotá. 
1er Trimestre: Divulgación y Movilidad:
Durante del primer trimestre, se elaboró los "Términos de Referencia" para la convocatoria de la "Misión MIT – Harvard". Sin embargo, la ejecución de esta iniciativa se fue interrumpida debido a la falta de disponibilidad de tiempo por parte de algunos miembros de la diáspora científica colombiana presente en el Instituto Tecnológico de Massachusetts (MIT). En consecuencia, y por instrucción del despacho de la Ministra de ciencias la misión fue trasladada a la ciudad de México, por lo que se procedió a la elaboración de los Términos de Referencia de la invitación de la "Misión México: Investigadores Ondas" la cual fue publicada el 26 de marzo de 2023 en la página web del Ministerio https://minciencias.gov.co/sala_de_prensa/mision-mexico-investigadores-ondas-nueva-invitacion-inmersion-academica-dirigida.Como evidencia se anexa, Términos de Referencia de la invitación de la "Misión México: Investigadores Ondas" Para el cierre del primer trimestre se hace entrega del documento que contiene los términos de referencia y da apertura a la invitación "Misión México: Investigadores Ondas"
1er Trimestre: Pedagógico
La ejecución del Programa Ondas se realiza siguiendo los lineamientos pedagógicos. Esto implica, el reconocimiento y uso de la ruta metodológica del programa, de las líneas de investigación establecidas, de los materiales y contenidos pedagógicos y de los instrumentos para el seguimiento y reporte de los procesos de investigación establecidos por el Ministerio (Los lineamientos pedagógicos: La investigación en el programa Ondas, lineamientos para maestros y asesores del programa Ondas y La ejecución del Programa Ondas), requiere de la actualización de los lineamientos pedagógicos. Para el fortalecimiento del componente pedagógico del Programa Ondas se hace necesaria la actualización de los lineamientos pedagógicos, articulando el enfoque STEAM y los enfoques diferenciales que fomenten el interés por la investigación en niñas, niños, adolescentes, maestros y asesores. Para el cumplimiento a este objetivo durante el primer trimestre del 2024, se realizó un análisis por parte del Equipo de Política Pública y Formación de alto Nivel de la Dirección de Vocaciones de la Guía de Asesores Ondas. Como evidencia se adjuntan los documentos de análisis elaborados.</t>
  </si>
  <si>
    <t>Niñas, niños y adolescentes apoyados en su vocación científica - Programa ONDAS en los Territorios 2023-2024</t>
  </si>
  <si>
    <t>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el Fondo Francisco José de Caldas suscribió en 2023 los convenios 166, 167, 168, 169, 170, 171, 172, 176, 177, 178, 188, 350 y 479 para la implementación del programa Ondas en los departamentos de Arauca, Bolívar, Boyacá, Caldas, Cauca, Chocó, Cundinamarca, Guaviare, La Guajira, Meta, Quindío, Risaralda y Sucre. 
Adicionalmente, la Dirección de Vocaciones y Formación se avanza en la conformación de alianzas con Instituciones de Educación Superior, Centros / Institutos de Investigación, Centros de Desarrollo Tecnológico, Centros de Innovación y Productividad o Centros de Ciencia, con domicilio en los departamentos Caquetá, Casanare, Santander, Norte de Santander, Putumayo, Tolima, Valle del Cauca y el municipio de San Andrés de Tumaco a través de los cuales se alcanzará la meta de 6.000 niñas, niños ya adolescentes apoyados den su vocación científica.</t>
  </si>
  <si>
    <t>El programa Ondas presenta una articulación territorial efectiva, promoviendo la colaboración entre actores locales para fomentar una cultura de Ciencia, Tecnología e Innovación (CTeI) a nivel regional. Además, se ha fortalecido la comunidad virtual del programa a través de diversas actividades, como la actualización de la plataforma y la realización de capacitaciones. Sin embargo, se han enfrentado obstáculos en la ejecución de iniciativas, como la interrupción de la "Misión MIT – Harvard". 
Se recomienda identificar alternativas para el cumplimiento de las tareas y metas establecidas y de ser necesario realizar oportunamente las alertas correspondientes.</t>
  </si>
  <si>
    <r>
      <rPr>
        <b/>
        <sz val="7"/>
        <rFont val="Arial Narrow"/>
        <family val="2"/>
      </rPr>
      <t xml:space="preserve">Descripción: </t>
    </r>
    <r>
      <rPr>
        <sz val="7"/>
        <rFont val="Arial Narrow"/>
        <family val="2"/>
      </rPr>
      <t xml:space="preserve">El reporte cualitativo en GINA del primer trimestre de 2024, demuestra avances en la implementación y fortalecimiento del programa Ondas en varios frentes que van desde la planeación, ejecución y manejo de contingencias. Las actividades detalladas reflejan avance en el cumplimiento de los indicadores establecidos.
</t>
    </r>
    <r>
      <rPr>
        <b/>
        <sz val="7"/>
        <rFont val="Arial Narrow"/>
        <family val="2"/>
      </rPr>
      <t>Análisis:</t>
    </r>
    <r>
      <rPr>
        <sz val="7"/>
        <rFont val="Arial Narrow"/>
        <family val="2"/>
      </rPr>
      <t xml:space="preserve"> El reporte indica contingencias como problemas técnicos con la plataforma con duplicados de proyectos y errores en la funcionalidad del módulo de reasignación de actores que fueron gestionados y también refiere que la misión inicialmente planificada para MIT-Harvard fue trasladada a México debido a problemas de disponibilidad de la diáspora científica en MIT.
</t>
    </r>
    <r>
      <rPr>
        <b/>
        <sz val="7"/>
        <rFont val="Arial Narrow"/>
        <family val="2"/>
      </rPr>
      <t>Evaluación:</t>
    </r>
    <r>
      <rPr>
        <sz val="7"/>
        <rFont val="Arial Narrow"/>
        <family val="2"/>
      </rPr>
      <t xml:space="preserve"> El reporte permite identificar avances y contingencias. Las alertas pueden generar análisis frente a flexibilidades y posible interrupción en la planificación original que requieren fortalecerce.  Las recomendaciones de la OAPII refiere mejoras para el reporte de alertas que deben ser atendidas.</t>
    </r>
  </si>
  <si>
    <t>Niñas, niños y adolescentes apoyados en su vocación científica - Convocatoria SGR Bienal 21-22</t>
  </si>
  <si>
    <t xml:space="preserve">La ejecución de Ondas requiere de la articulación de actores territoriales para la implementación, seguimiento y evaluación del programa como estrategia para el desarrollo de una cultura de CTeI, que potencie las capacidades regionales de CTeI que promuevan el desarrollo social y productivo hacia una Colombia científica. En consecuencia, a través de la asignación para la CTeI del Sistema General de Regalías, se implementa el programa Ondas en los departamentos de Antioquia, Archipiélago de San Andrés, Providencia y Santa Catalina, Atlántico, Huila y Nariño, lo que permitirá alcanzar la meta de 7.000 niñas, niños y adolescentes apoyados en su vocación científica.
</t>
  </si>
  <si>
    <t>Centros de Interés en CTeI</t>
  </si>
  <si>
    <t>1er Trimestre: Centros de Interés
Durante el primer trimestre de 2024 se avanzó en la implementación del cronograma de la Convocatoria 947 de 2023 establecido en los términos de referencia que se encuentran publicados en la página web del Ministerio de Ciencia, Tecnología e Innovación al que se puede acceder por medio del siguiente enlace: https://minciencias.gov.co/convocatorias/centros-interes-en-ctei-con-enfoque-stem. La formulación de los términos de referencia de la Convocatoria 947 de 2023 se realizó y aprobó en el marco de los comités técnicos del Convenio 855/0005 de 2023, para el caso del primer trimestre de 2024 se llevó a cabo el quinto comité técnico en el que se presentó al aliado los resultados de la convocatoria a corte del 7 de marzo.
 Previo a la definición de los términos de referencia de la Convocatoria, incluido el cronograma se desarrollaron cuatro comités técnicos del Convenio 855/0005 de 2023. Como evidencia se adjuntan las actas de los comités técnicos del Convenio 855 de 2023 en donde se definieron las fechas y condiciones de los términos de referencia de la Convocatoria 947 de 2023, así como los términos de referencia de la Convocatoria 947 de 2023 junto con los anexos y el balance de las acciones desarrolladas en el marco de la implementación del cronograma.</t>
  </si>
  <si>
    <t>Niñas, niños y adolescentes apoyados en su vocación científica - Centros de interés en CTeI en el marco de la formación integral y la resignificación del tiempo escolar.</t>
  </si>
  <si>
    <t>En el marco del Convenio 855/0005 de 2023 suscrito entre el Ministerio de Ciencia, Tecnología e Innovación y el Ministerio de Educación con el objeto de: “Anuar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esta en proceso de adjudicación la convocatoria 947 “Conformar un listado de propuestas elegibles dirigida a diseñar e implementar Centros de Interés en CTeI con enfoque STEM+ mediante la metodología del Programa Ondas con el fin de promover el desarrollo de competencias y habilidades del Siglo XXI para la formación integral de niños, niñas y adolescentes de educación preescolar, básica y media en el marco de las estrategias de ampliación y resignificación del tiempo escolar en 90 establecimientos educativos domiciliados en seis departamentos: Antioquia, Bolívar, Tolima, Huila, Putumayo y Nariño” una vez adjudicada permitirá alcanzar la meta de 5.000 niñas, niños y adolescentes que por su interés por la investigación y el desarrollo de aptitudes y habilidades se insertan activamente en una cultura de la ciencia, la tecnología y la innovación a través de su participación en los Centros de Interés de CTeI.</t>
  </si>
  <si>
    <t>El primer trimestre de la iniciativa "Centros de Interés en CTeI" muestra un avance significativo en la implementación del cronograma de la Convocatoria 947 de 2023, evidenciando un compromiso con los plazos establecidos y una gestión eficiente de recursos. La formulación y aprobación de los términos de referencia se realizó en el marco de comités técnicos, lo que refleja un enfoque colaborativo.
Sin embargo, teniendo en cuenta la resolución 0636 del 21 de marzo de 2024, en la cual se evidencia que no se tienen propuestas elegibles desde la Oficina Asesora de Planeación e Innovación Institucional se recomienda establecer una mesa de trabajo para identificar las acciones a seguir dado un posible incumplimiento de las metas y tareas establecidas.</t>
  </si>
  <si>
    <r>
      <rPr>
        <b/>
        <sz val="7"/>
        <rFont val="Arial Narrow"/>
        <family val="2"/>
      </rPr>
      <t xml:space="preserve">Descripción: </t>
    </r>
    <r>
      <rPr>
        <sz val="7"/>
        <rFont val="Arial Narrow"/>
        <family val="2"/>
      </rPr>
      <t xml:space="preserve">El reporte cualitativo en GINA del primer trimestre de 2024, refleja la implementación del cronograma de la Convocatoria 947 de 2023, documentado en las actas de los comités técnicos, términos de referencia de la convocatoria, plan de trabajo y el balance de las acciones desarrolladas en el marco de la implementación del cronograma.
</t>
    </r>
    <r>
      <rPr>
        <b/>
        <sz val="7"/>
        <rFont val="Arial Narrow"/>
        <family val="2"/>
      </rPr>
      <t>Análisis:</t>
    </r>
    <r>
      <rPr>
        <sz val="7"/>
        <rFont val="Arial Narrow"/>
        <family val="2"/>
      </rPr>
      <t xml:space="preserve"> El reporte no proporciona información específica que sí se documenta en los adjuntos reportados en GINA, lo cual es necesario para mostrar con detalle la coherencia respecto a la descripción de actividades y su ejecución real. Tampoco describe la situación presentada con la convocatoria que no tuvo ganadores, según resolución 0636 del 21 de marzo de 2024, sin propuestas elegibles.
</t>
    </r>
    <r>
      <rPr>
        <b/>
        <sz val="7"/>
        <rFont val="Arial Narrow"/>
        <family val="2"/>
      </rPr>
      <t>Evaluación:</t>
    </r>
    <r>
      <rPr>
        <sz val="7"/>
        <rFont val="Arial Narrow"/>
        <family val="2"/>
      </rPr>
      <t xml:space="preserve"> El reporte no documenta detalle de las acciones adelantadas y controles sobre los indicadores. La ausencia de controles podría generar una desviación en el logro de lo planificado.  Las recomendaciones de la OAPII refieren tomar acciones con mesas de trabajo que deben ser atendidas. </t>
    </r>
  </si>
  <si>
    <t>Nuevas estancias posdoctorales apoyadas por Minciencias y aliados - Centros de Interés en CTeI</t>
  </si>
  <si>
    <t>La convocatoria 947 tiene como objetivo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El componente de estancias posdoctorales se encuentra en el marco de que el talento humano de alto nivel, puedan contribuir al fortalecimiento de las competencias de los docentes en la orientación y gestión de procesos de CTeI y del enfoque STEM+, además de potenciar sus habilidades de investigación en el desarrollo de proyectos de investigación y en sus prácticas pedagógicas regulares, empleando herramientas y tecnologías de la Cuarta y Quinta Revolución Industrial (4RI y 5RI). Para el primer trimestre del año 2024, la convocatoria no presentó ganadores, tal cual como lo establece la resolución 0636 - 2024.</t>
  </si>
  <si>
    <t xml:space="preserve">Jóvenes Investigadores e Innovadores </t>
  </si>
  <si>
    <t xml:space="preserve">Jóvenes Investigadores e Innovadores - ANH
Reporta desde el segundo el segundo trimestre
Jóvenes Investigadores e Innovadores - IGAC - 1er Trimestre: Gestionar la publicación del banco adicional de financiables CV 1047 (IGAC).
En el marco de la invitación 1047 del 2023, resultaron elegibles 20 propuestas de la cuales inicialmente se financiaron 13 propuestas con la vinculación de 40 jóvenes investigadores e innovadores. Tras una adición presupuestal al convenio especial de cooperación N.º 666 de 2022, se logró financiar las 7 propuestas restantes, alcanzando un total de 20 propuestas elegibles y financiadas, con una vinculación adicional de 19 jóvenes investigadores e innovadores. Esta invitación garantiza la participación de los jóvenes en la solución de desafíos de innovación en la gestión del catastro multipropósito. </t>
  </si>
  <si>
    <t>Jóvenes Investigadores e Innovadores apoyados en su vocación científica - Aliados (ANH e IGAC)</t>
  </si>
  <si>
    <t>En este indicador para el primer trimestre de 2024 se presentan avances relacionados con dos mecanismos:
En el marco de la invitación 1047 del 2023, resultaron elegibles en el 2023 20 propuestas de la cuales inicialmente se financiaron 13 propuestas con la vinculación de 40 jóvenes investigadores e innovadores. Tras una adición presupuestal al convenio especial de cooperación No. 666 de 2022, se logró financiar las 7 propuestas restantes, alcanzando un total de 20 propuestas elegibles y financiadas, con una vinculación adicional de 19 jóvenes investigadores e innovadores, reportados en el primer trimestre de 2024.
Para la articulación con la Agencia Nacional de Hidrocarburos se avanzó en la identificación de necesidades y el análisis de convocatorias anteriores con este aliado. Este análisis servirá para desarrollar una nueva convocatoria en 2024 que esté alineada con la Política de Investigación e Innovación Orientada por Misiones y que aplique el Modelo para impulsar el cierre de brechas propuesto por la dirección de vocaciones y formación. Además, se han llevado a cabo mesas de trabajo internas para definir un cronograma de trabajo y comenzar la redacción del mecanismo, así como para planificar próximas reuniones con el aliado.</t>
  </si>
  <si>
    <t>La iniciativa "Jóvenes Investigadores e Innovadores" destaca por su compromiso con la participación activa de jóvenes en proyectos de innovación relacionados con la gestión del catastro multipropósito. Para el 2024 se financian 7 propuestas adicionales con 19 jóvenes investigadores e innovadores gracias a una adición presupuestal, lo que muestra una gestión eficiente de recursos y apoyo a proyectos liderados por jóvenes. 
Se recomienda mantener el trabajo articulado y de ser necesario realizar oportunamente las alertas correspondientes.</t>
  </si>
  <si>
    <r>
      <rPr>
        <b/>
        <sz val="7"/>
        <rFont val="Arial Narrow"/>
        <family val="2"/>
      </rPr>
      <t>Descripción</t>
    </r>
    <r>
      <rPr>
        <sz val="7"/>
        <rFont val="Arial Narrow"/>
        <family val="2"/>
      </rPr>
      <t>:  El reporte cualitativo en GINA del primer trimestre de 2024, muestra el financiamiento de propuestas elegibles, la vinculación de jóvenes, la adición presupuestal  y el total de 20 propuestas elegibles y financiadas, con la vinculación adicional de jóvenes investigadores e innovadores. Refleja también la articulación con la Agencia Nacional de Hidrocarburos para la planificación e implementación de la convocatoria.</t>
    </r>
    <r>
      <rPr>
        <b/>
        <sz val="7"/>
        <rFont val="Arial Narrow"/>
        <family val="2"/>
      </rPr>
      <t xml:space="preserve">
</t>
    </r>
    <r>
      <rPr>
        <sz val="7"/>
        <rFont val="Arial Narrow"/>
        <family val="2"/>
      </rPr>
      <t xml:space="preserve">
</t>
    </r>
    <r>
      <rPr>
        <b/>
        <sz val="7"/>
        <rFont val="Arial Narrow"/>
        <family val="2"/>
      </rPr>
      <t xml:space="preserve">Análisis: </t>
    </r>
    <r>
      <rPr>
        <sz val="7"/>
        <rFont val="Arial Narrow"/>
        <family val="2"/>
      </rPr>
      <t xml:space="preserve">El reporte del primer trimestre de 2024 refleja acciones emprendidas sobre el indicador "Jóvenes Investigadores e Innovadores apoyados en su vocación científica - Aliados (ANH e IGAC)", mostrando que en aunque inicialmente solo se financiaron 13 de las 20 propuestas elegibles, la desviación fue corregida posteriormente con la adición presupuestal que permitió financiar las 7 propuestas restantes.
</t>
    </r>
    <r>
      <rPr>
        <b/>
        <sz val="7"/>
        <rFont val="Arial Narrow"/>
        <family val="2"/>
      </rPr>
      <t xml:space="preserve">Evaluación: </t>
    </r>
    <r>
      <rPr>
        <sz val="7"/>
        <rFont val="Arial Narrow"/>
        <family val="2"/>
      </rPr>
      <t>El reporte además de mostrar avance en la fase de planificación del indicador "Jóvenes Investigadores e Innovadores apoyados en su vocación científica - Aliados (ANH e IGAC)", refleja el control sobre las contingencias.  Las recomendaciones de la OAPII sugieren acciones de articulación y alertas que deben ser atendidas.</t>
    </r>
  </si>
  <si>
    <t>Formación de alto nivel</t>
  </si>
  <si>
    <t>Formación de Alto Nivel
1er Trimestre: Apertura de la convocatoria Programa Crédito Beca de Colfuturo
Se da apertura a la convocatoria del programa crédito Colfuturo con fecha de cierre el 29 de febrero de 2024
1er Trimestre: Ejercicios de socialización y articulación para la divulgación de la Convocatoria 35
Se organización ejercicios de socialización y articulación para la divulgación de la Convocatoria, para reforzar las relaciones interinstitucionales entre los programas doctorales, on el propósito de promover la divulgación de las líneas temáticas de los programas doctorales y ofrecer un espacio a la mesa técnica del OCAD para explicar y resolver dudas sobre el mecanismo.
1er Trimestre: Gestionar la publicación del banco adicional de financiables Convocatoria 934
Se gestiona la publicación del banco adicional de financiables de la convocatoria 934, convocatoria de Estancias Posdoctorales Orientadas por Misiones - 2023, la cual tiene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 resultó en la conformación de un banco de 156 financiables, según la Resolución 2053-2023, complementado por un banco adicional de 46 beneficiarios, de acuerdo con la Resolución 0584-2024
Formación de Alto Nivel - Colfuturo 1er Trimestre: Apertura de la convocatoria Programa Crédito Beca de Colfuturo
Se da apertura a la convocatoria del programa crédito Colfuturo con fecha de cierre el 29 de febrero de 2024
Formación de Alto Nivel - Fulbright - 	1er Trimestre: Negociación para la definición estratégica de la Convocatoria Minciencias/Fulbright y publicación de los términos de referencia
En el marco de la negociación estratégica de la convocatoria Minciencias/Fulbright se consolidaron los términos de referencia de la convocatoria.</t>
  </si>
  <si>
    <t>Personas seleccionadas para recibir apoyo económico por Minciencias y aliados para su formación en programas de maestría - Colfuturo</t>
  </si>
  <si>
    <t>Durante el primer trimestre del 2024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t>
  </si>
  <si>
    <t>Se han realizado diferentes acciones positivas en el ámbito de la Formación de Alto Nivel, como la apertura de la convocatoria Programa Crédito Beca de Colfuturo y la publicación del banco adicional de la convocatoria 934 de 2023 - Estancias Posdoctorales Orientadas por Misiones. Además, se ha promovido la divulgación de las líneas temáticas de interés para programas doctorales a través de ejercicios de socialización y articulación.
Se recomienda mantener el trabajo articulado y de ser necesario realizar oportunamente las alertas correspondientes respecto al impacto de las metas o cambios en los mecanismos que aportan a estos indicadores y tareas.</t>
  </si>
  <si>
    <r>
      <rPr>
        <b/>
        <sz val="7"/>
        <rFont val="Arial Narrow"/>
        <family val="2"/>
      </rPr>
      <t xml:space="preserve">Descripción: </t>
    </r>
    <r>
      <rPr>
        <sz val="7"/>
        <rFont val="Arial Narrow"/>
        <family val="2"/>
      </rPr>
      <t xml:space="preserve">El reporte cualitativo en GINA del primer trimestre de 2024, muestra la organización y preparación con mesas de trabajo, el acompañamiento en los resultados de encuesta para conocer el estado del enfoque diferencial de los participantes, el cierre de la convocatoria y la evaluación de solicitudes. Sin embargo, no es descriptiva para detallar la evidencia cargada en GINA que da cuenta de las actividades realizadas.
</t>
    </r>
    <r>
      <rPr>
        <b/>
        <sz val="7"/>
        <rFont val="Arial Narrow"/>
        <family val="2"/>
      </rPr>
      <t xml:space="preserve">Análisis: </t>
    </r>
    <r>
      <rPr>
        <sz val="7"/>
        <rFont val="Arial Narrow"/>
        <family val="2"/>
      </rPr>
      <t xml:space="preserve">El reporte refleja 4.811 solicitudes y refiere que de acuerdo con el cronograma se espera conocer el banco de financiables en el segundo trimestre del año 2024. Sugiere el avance en la ejecución de la convocatoria para apoyar la formación en programas de maestría a través de Colfuturo.
</t>
    </r>
    <r>
      <rPr>
        <b/>
        <sz val="7"/>
        <rFont val="Arial Narrow"/>
        <family val="2"/>
      </rPr>
      <t xml:space="preserve">Evaluación: </t>
    </r>
    <r>
      <rPr>
        <sz val="7"/>
        <rFont val="Arial Narrow"/>
        <family val="2"/>
      </rPr>
      <t>El reporte no describe las acciones específicas para dar cuenta del avance en los tres (3) indicadores que integran la iniciativa. Tampoco reporta actividades de control respeto de los plazos para publicar el banco de financiables en el segundo trimestre del 2024. El reporte de la OAPII es general para la iniciativa y no se detalla para cada uno de los tres (3) indicadores. La OAPII genera recomendaciones que sugieren acciones de articulación y alertas que deben ser atendidas.</t>
    </r>
  </si>
  <si>
    <t>Personas seleccionadas para recibir apoyo económico por Minciencias y aliados para su formación en programas de doctorado - Aliados (Colfuturo, Fulbright) SGR</t>
  </si>
  <si>
    <t>En el primer trimestre el Ministerio avanzó en la gestión para el desarrollo de los siguientes mecanismos:
Convocatoria Minciencias/Fulbright 2024, tiene como objetivo apoyar la formación de alto nivel de profesionales colombianos mediante créditos educativos condonables para estudios de doctorado en universidades de Estados Unidos, se han programado reuniones y realizado actividades de seguimiento sobre el progreso de los resultados de la convocatoria. La convocatoria se abrió el 22 de febrero y tiene como fecha de cierre el 6 de mayo de 2024. Hasta la fecha, se seguirán organizando contactos y reuniones para apoyar las estrategias de divulgación y otras acciones conjuntas, con el fin de dar seguimiento al proceso de evaluación y selección. De acuerdo con el cronograma estipulado para el mecanismo, se prevé alcanzar la meta en el tercer trimestre del año 2024.
Programa Crédito Beca Colfuturo, se establecieron diferentes mesas de trabajo para conocer el proceso que lleva la convocatoria. En especial para organizar el acompañamiento que se tendrá en los resultados de encuesta para conocer el estado del enfoque diferencial de los participantes, y los próximos comités de selección de participantes a partir del 15 de Abril del 2024. De acuerdo a su cronograma, la convocatoria cerró el pasado 29 de febrero del 2024, recibiendo 4.811 solicitudes. Según el cronograma establecido para el mecanismo, se espera conocer el banco de financiables en el segundo trimestre del año 2024.
Convocatoria 35 SGR, se organizaron mesas técnicas con el objetivo de proporcionar más tiempo a los postulantes para presentar sus proyectos por alianza en SIGP. Por esta razón, como indica la Adenda N.º 1 publicada el 20 de febrero de 2024, se otorgó un nuevo cronograma, extendiendo la fecha de cierre del 21 de febrero al 1 de abril.  Además, se conformaron mesas de trabajo para reforzar las relaciones interinstitucionales entre los programas doctorales, especialmente en la región Centro Sur, Amazonía y Llanos, con el propósito de promover la divulgación de las líneas temáticas de los programas doctorales y ofrecer un espacio a la mesa técnica del OCAD para explicar y resolver dudas sobre el mecanismo.</t>
  </si>
  <si>
    <r>
      <rPr>
        <b/>
        <sz val="7"/>
        <rFont val="Arial Narrow"/>
        <family val="2"/>
      </rPr>
      <t xml:space="preserve">Descripción: </t>
    </r>
    <r>
      <rPr>
        <sz val="7"/>
        <rFont val="Arial Narrow"/>
        <family val="2"/>
      </rPr>
      <t xml:space="preserve">El reporte cualitativo en GINA del primer trimestre de 2024, señala  para este indicador la apertura de la Convocatoria Minciencias/Fulbright 2024,  con actividades de socialización y articulación para la divulgación de la Convocatoria. No describe en detalle las acciones adelantadas para mostrar avance en la ejecución del indicador.
</t>
    </r>
    <r>
      <rPr>
        <b/>
        <sz val="7"/>
        <rFont val="Arial Narrow"/>
        <family val="2"/>
      </rPr>
      <t>Análisis:</t>
    </r>
    <r>
      <rPr>
        <sz val="7"/>
        <rFont val="Arial Narrow"/>
        <family val="2"/>
      </rPr>
      <t xml:space="preserve"> El reporte señala que las acciones relacionadas con la Convocatoria Minciencias/Fulbright 2024 están alineadas con el respectivo indicador. No describe la evidencia aportada en GINA que es pertinente detallarla en el reporte para señalar el avance del indicador.
</t>
    </r>
    <r>
      <rPr>
        <b/>
        <sz val="7"/>
        <rFont val="Arial Narrow"/>
        <family val="2"/>
      </rPr>
      <t>Evaluación:</t>
    </r>
    <r>
      <rPr>
        <sz val="7"/>
        <rFont val="Arial Narrow"/>
        <family val="2"/>
      </rPr>
      <t xml:space="preserve"> El reporte no describe actividades de seguimiento al proceso de evaluación y selección ni detalla la ejecución del cronograma. El reporte de la OAPII es general para la iniciativa y no se detalla para cada uno de los tres (3) indicadores. La OAPII genera recomendaciones que sugieren acciones de articulación y alertas que deben ser atendidas.</t>
    </r>
  </si>
  <si>
    <t xml:space="preserve">
</t>
  </si>
  <si>
    <t>Nuevas estancias posdoctorales apoyadas por Minciencias y aliados - Banco adicional financiables convocatoria 934 2023</t>
  </si>
  <si>
    <t>|</t>
  </si>
  <si>
    <t>La convocatoria de Estancias Posdoctorales Orientadas por Misiones - 2023 resultó en la conformación de un banco de 156 financiables, según la Resolución 2053-2023, complementado en el primer trimestre de 2024 por un banco adicional de 46 beneficiarios, de acuerdo con la Resolución 0584 de 2024. Con el objetivo de contribuir al fortalecimiento del talento humano en ciencia, tecnología e innovación del país y aumentar la inserción y demanda de doctores en el sector productivo, la convocatoria se alinea a las Políticas de Investigación e Innovación Orientada por Misiones (PIIOM) e incluye un enfoque territorial y diferencial con la intención de democratizar la ciencia, promover la inclusión y la diversidad, y trabajar hacia la reducción de brechas territoriales y de participación en el ámbito de CTI.</t>
  </si>
  <si>
    <r>
      <rPr>
        <b/>
        <sz val="7"/>
        <rFont val="Arial Narrow"/>
        <family val="2"/>
      </rPr>
      <t>Descripción</t>
    </r>
    <r>
      <rPr>
        <sz val="7"/>
        <rFont val="Arial Narrow"/>
        <family val="2"/>
      </rPr>
      <t xml:space="preserve">: El reporte cualitativo en GINA del primer trimestre de 2024, refleja que se realizó la Conformación de Banco de Financiables en 2023 con 156 financiables y se complementó con un banco adicional de 46 beneficiarios de acuerdo con la Resolución 0584 de 2024.  Se reporta acciones que indican una alineación con las  Políticas de Investigación e Innovación Orientada por Misiones (PIIOM).
</t>
    </r>
    <r>
      <rPr>
        <b/>
        <sz val="7"/>
        <rFont val="Arial Narrow"/>
        <family val="2"/>
      </rPr>
      <t>Análisis:</t>
    </r>
    <r>
      <rPr>
        <sz val="7"/>
        <rFont val="Arial Narrow"/>
        <family val="2"/>
      </rPr>
      <t xml:space="preserve"> En el reporte no se detalla de manera específica el impacto del banco adicional de 46 beneficiarios, información que puede ser importante para mostrar el efecto que genera la forma como avanza del indicador. Las acciones reportadas indican una alineación con las PIIOM pero no proporciona detalles específicos sobre la efectividad de la implementación del enfoque territorial y diferencial. </t>
    </r>
    <r>
      <rPr>
        <b/>
        <sz val="7"/>
        <rFont val="Arial Narrow"/>
        <family val="2"/>
      </rPr>
      <t xml:space="preserve">
</t>
    </r>
    <r>
      <rPr>
        <sz val="7"/>
        <rFont val="Arial Narrow"/>
        <family val="2"/>
      </rPr>
      <t xml:space="preserve">
</t>
    </r>
    <r>
      <rPr>
        <b/>
        <sz val="7"/>
        <rFont val="Arial Narrow"/>
        <family val="2"/>
      </rPr>
      <t xml:space="preserve">Evaluación: </t>
    </r>
    <r>
      <rPr>
        <sz val="7"/>
        <rFont val="Arial Narrow"/>
        <family val="2"/>
      </rPr>
      <t>El reporte no describe actividades de seguimiento al proceso de evaluación y selección, ni detalla la ejecución del cronograma. El reporte de la OAPII es general para la iniciativa y no se detalla para cada uno de los tres (3) indicadores. La OAPII genera recomendaciones que sugieren acciones de articulación y alertas que deben ser atendidas.</t>
    </r>
  </si>
  <si>
    <t>Líder: Dirección de Ciencia</t>
  </si>
  <si>
    <t>I. Justicia Ambiental
II. Justicia Social
III. Justicia Económica</t>
  </si>
  <si>
    <t>Ejes Transformaciones: 
1.Ordenamiento del territorio
alrededor del agua y justicia ambiental
2. Seguridad humana y justicia social
3. Derecho humano a la alimentación
4. Internacionalización, transformación
productiva para la vida y acción climática
5. Convergencia Regional
Ejes Transversales:
6.Actores Diferenciales para el Cambio
7. Paz Total e Integral</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</si>
  <si>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</si>
  <si>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r>
      <t xml:space="preserve">(PE4) </t>
    </r>
    <r>
      <rPr>
        <sz val="7"/>
        <rFont val="Arial Narrow"/>
        <family val="2"/>
      </rPr>
      <t>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r>
  </si>
  <si>
    <t>Modernización del Sistema Nacional de CTeI</t>
  </si>
  <si>
    <t xml:space="preserve">1er Trimestre: Establecer los acuerdos con las diferentes dependencias del Ministerio sobre el concepto de Modernización del SNCTeI en 2024
" Establecer los acuerdos con las diferentes dependencias del Ministerio sobre el concepto de Modernización del SNCTeI en 2024' DEL PLAN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- 2024":
 Antecedentes:
 1. El esbozo general del proyecto de modernización fue comunicado a la ciudadanía el día 15 de mayo de 2023 en la página web del Ministerio: https://minciencias.gov.co/sala_de_prensa/comunicado-la-opinion-publica-0.
2. Como instrumento operativo del proyecto de modernización y con el liderazgo de la Dirección de Ciencia, se presentó al equipo técnico de cienciometría el modelo de modernización del SNCTeI. con recursos aprobados para su ejecución soportado en el contrato de administración de proyectos N° 174 del 2023. Aprobación del contrato 29 de agosto del 2023.
3. El operador contratado presentó a la Dirección de Ciencia un plan de trabajo, cronograma y presupuesto, que contempla siete módulos a saber: 1. Política de Actores del SNCTI, 2.Gobernanza de la Infraestructura de información Científica, 3. Gobernanza de indicadores de la CTeI, 4. Ciencia de la Ciencia, 5. Ética, 6. Propiedad Intelectual, 7. Armonización de los módulos. 
 4. Hasta diciembre de 2023, enero y febrero de 2024, se desarrollaron actividades y algunos productos del plan, acorde con las instrucciones recibidas por la Directora de la Dirección de Ciencia.  
 5. Por instrucciones de los directivos del Ministerio, para revisar la estructura, avances y gestiones hechas sobre el contrato de administración donde se encuentran los recursos de financiamiento del proyecto, se decidió suspender la administración de proyectos (de manera oficial) el día 5 de marzo de 2024. 
 6. El día 7 de marzo en reunión con la Señoras Ministra y Viceministra (se adjunta ayuda de memoria), se expusieron los escenarios de afectación por suspensión del contrato sobre algunas actividades en avance  del proyecto de Modernización, que incluyen la implementación del Sistema CRIS y la actualización parcial de ScienTI (Módulo 1), así como, los recursos para apoyo técnico de Convocatorias de grupos, investigadores y Publindex (Módulo 3).
 7. Sobre la tarea de reportar avances frente a acuerdos con las diferentes dependencias en cuanto a la conceptualización del Modelo de Modernización del SNCTeI, se comunicó el día 7 de marzo de 2024 a las Señoras Ministra y Viceministra, la importancia de que la modernización del SNCTeI quede bajo la gobernanza de Minciencias y sea de carácter estratégico en el horizonte del mediano y largo plazo. Para ello es importante desde el equipo directivo del Ministerio tomar decisiones sobre la suspensión del contrato que tiene los recursos y dar lineamientos sobre la estructura, actividades, planes, liderazgo del proyecto (se solicitó un gerente par este proyecto contratado directamente por el Ministerio) e integración de las diferentes direcciones de Minciencias respecto a la modernización del SNCTI. Lo anterior facilitaría el reporte de tareas y avance reales de las iniciativas, así como el desarrollo de productos y entregables para registro en GINA. 
8. En este sentido se comunica a la OAPII que el reporte de tareas para las iniciativas de modernización del SNCTI debería iniciarse o gestionarse una vez se den claridades institucionales sobre los aspectos gerenciales, técnicos y financieros del proyecto para registrar avances reales en el PAI, también de cara a la ciudadanía. Finalmente la decisión fue registrar la iniciativa e ir reportando tareas aún cuando desde el equipo técnico se advirtió que eran necesarias claridades y directrices institucionales sobre el proyecto.
 Finalmente, para dar cumplimiento a la tarea asignada, se reporta para el primer trimestre del 2024: el memorando de suspensión del contrato de administración de proyectos y la ayuda de memoria de la reunión con las señoras Ministra y Viceministra, como reportes que contienen las decisiones tomadas hasta el momento y estaría pendiente el acta del comité Ministerial del día primero de abril de 2024. 
 Se reitera Igualmente que en el Plan Anual de Mecanismos de Minciencias - 2024 se encuentra información de posible apertura de las Convocatorias para el reconocimiento y medición de grupos y Publindex en el segundo trimestre de 2024. Al respecto se hace necesario esperar instrucciones sobre los procesos y modificaciones de fechas de los periodos tentativos de apertura, ya que solo se podrán hacer si se da respuesta a los requerimientos técnicos y financieros para soportar de manera responsable los procesos.
 Se adjunta ayuda de memoria y documento de suspensión del contrato que está actualmente publicado en la plataforma MGI. </t>
  </si>
  <si>
    <t>Plataforma ScienTI (CVLac, GrupLac e Institulac) actualizada para su integración con el Sistema CRIS Colombia</t>
  </si>
  <si>
    <t>El proyecto de modernización del Sistema Nacional de Ciencia, Tecnología e Innovación (SNCTeI) avanza con la conceptualización y planificación de la modernización, presentando un modelo con componentes específicos. 
Se recomienda definir y/o reestructurar los indicadores así como la planificación de las tareas para los siguientes periodos de reporte que permitan dar cuenta de los resultados de la iniciativa. Además, evaluar o revisar los posibles impactos dada la suspensión del contrato.
Se recomienda reactivar el trabajo articulado y de ser necesario realizar oportunamente las alertas correspondientes respecto al impacto de las metas que aportan a estos indicadores y tareas.</t>
  </si>
  <si>
    <r>
      <rPr>
        <b/>
        <sz val="7"/>
        <rFont val="Arial Narrow"/>
        <family val="2"/>
      </rPr>
      <t xml:space="preserve">Descripción: </t>
    </r>
    <r>
      <rPr>
        <sz val="7"/>
        <rFont val="Arial Narrow"/>
        <family val="2"/>
      </rPr>
      <t xml:space="preserve">El reporte cualitativo en GINA del primer trimestre de 2024, no describe cómo la iniciativa "Modernización del Sistema Nacional de CTeI", se alinea con las actividades que dan cuenta los indicadores: "Plataforma ScienTI (CVLac, GrupLac e Institulac) actualizada para su integración con el Sistema CRIS Colombia" y  "Protocolos de ética consolidados para divulgación y publicación de resultados de investigación". De forma general se reportan acciones como: Comunicación del Proyecto a la Ciudadanía, la presentación del Modelo de Modernización, soportado en el contrato de administración de proyectos N° 174 del 2023, Plan de Trabajo del Operador Contratado. 
</t>
    </r>
    <r>
      <rPr>
        <b/>
        <sz val="7"/>
        <rFont val="Arial Narrow"/>
        <family val="2"/>
      </rPr>
      <t xml:space="preserve">Análisis: </t>
    </r>
    <r>
      <rPr>
        <sz val="7"/>
        <rFont val="Arial Narrow"/>
        <family val="2"/>
      </rPr>
      <t xml:space="preserve">El reporte refiere suspensión oficial de la administración de proyectos el 5 de marzo de 2024 por instrucciones de los directivos del Ministerio y no permite identificar controles ante la suspensión de la continuidad del proyecto de modernización. No refleja si la suspensión afecta acciones como la implementación del Sistema CRIS y la actualización de ScienTI  las cuales se verán interrumpidas. Tampoci identifica si la interrupción de los módulos clave podría llevar a un incumplimiento de los objetivos específicos del proyecto. </t>
    </r>
    <r>
      <rPr>
        <b/>
        <sz val="7"/>
        <rFont val="Arial Narrow"/>
        <family val="2"/>
      </rPr>
      <t xml:space="preserve">
Evaluación:</t>
    </r>
    <r>
      <rPr>
        <sz val="7"/>
        <rFont val="Arial Narrow"/>
        <family val="2"/>
      </rPr>
      <t xml:space="preserve"> El reporte no detalla efectos de la suspención, ni planes de contingencia para mitigar una potencial desviación que pueda afectar el progreso y la ejecución de las actividades planificadas para la iniciativa Modernización del Sistema Nacional de CTeI y sus indicadores.  La OAPII genera recomendaciones de trabajo articulado y generación de alertas que deben ser atendidas.</t>
    </r>
  </si>
  <si>
    <t>Protocolos de ética consolidados para divulgación y publicación de resultados de investigación.</t>
  </si>
  <si>
    <t>Líder: Viceministerio de Conocimiento, Innovación y Productividad
Corresponsables: Dirección de Ciencia y Dirección de Gestión de Recursos de la CTeI</t>
  </si>
  <si>
    <t>Soberanía Sanitaria</t>
  </si>
  <si>
    <t xml:space="preserve">1er Trimestre: Actividades para publicar los mecanismos de la ejecución de recursos del FIS.
Durante el primer trimestre del 2024, se adelantaron actividades con el fin de publicar los mecanismos para la ejecución de recursos del FIS. Se entregan las actas del comité FIS y mesas técnicas realizados durante periodo así mismo se adjuntan los votos correspondientes ´para la aprobación de las propuestas. Se entrega el mecanismo de la convocatoria FIS, y se entrega la propuesta del Programa de I+D+i de VECOL, junto con las evidencias de sometimiento a evaluación y concepto e pares evaluadores. </t>
  </si>
  <si>
    <t>Proyectos de I+D+i apoyados para el desarrollo de biológicos, biotecnológicos, medicamentos, dispositivos, insumos, sistemas y servicios de atención en salud, terapias avanzadas y otras tecnologías en salud</t>
  </si>
  <si>
    <t>Durante el primer trimestre del 2024, se adelantaron las siguientes actividades orientadas a dar cumplimiento con la meta anual del indicador: 
1. La aprobación de los mecanismos en el Comité FIS
2. Inscripción y aprobación en Comité Viceministerial de los mecanismos definidos.
3. Se genera la mesa técnica de revisión con los equipos definidos en el procedimiento, en el cual se aprueba la documentación relacionada con la “CONVOCATORIA MISIÓN SOBERANÍA SANITARIA - TERRITORIOS GARANTES DE LA SALUD”.  
4. Se aprueba en el Comité de la DGR la “CONVOCATORIA MISIÓN SOBERANÍA SANITARIA - TERRITORIOS GARANTES DE LA SALUD”. 
5. Posteriormente se publica la convocatoria en la página del Ministerio de Ciencia, Tecnología e Innovación. 
6. Se envía a VECOL S.A. los contenidos que debe tener el programa de I+D+i, junto con los contenidos que deben tener los proyectos asociados al mismo. 
7. Se recibe la propuesta general de VECOL, junto con los 3 proyectos asociados al mismo y con esta información como insumo, se envía a los pares evaluadores (previamente seleccionados) la invitación a ser evaluador externo del Programa de I+D+i.</t>
  </si>
  <si>
    <t>Se recomienda que los informes proporcionen un mayor detalle sobre las actividades realizadas, los resultados obtenidos y los pasos siguientes. Esto facilitará una comprensión más clara de la iniciativa y permitirá identificar áreas de mejora o posibles desafíos a abordar. Además, se deberían incluir fechas concretas de entrega de documentos y publicaciones para tener una visión clara de los hitos alcanzados.
Se recomienda mantener el trabajo articulado y de ser necesario realizar oportunamente las alertas correspondientes.</t>
  </si>
  <si>
    <r>
      <rPr>
        <b/>
        <sz val="7"/>
        <rFont val="Arial Narrow"/>
        <family val="2"/>
      </rPr>
      <t xml:space="preserve">Descripción: </t>
    </r>
    <r>
      <rPr>
        <sz val="7"/>
        <rFont val="Arial Narrow"/>
        <family val="2"/>
      </rPr>
      <t xml:space="preserve">El reporte cualitativo en GINA del primer trimestre de 2024, muestra actividades de aprobación y publicación de mecanismos de ejecución de recursos del FIS. También reporta la realización de mesas técnicas y entrega de la propuesta del Programa de I+D+i de VECOL junto con las evidencias de sometimiento a evaluación, concepto de pares evaluadores y publicación de la convocatoria.
</t>
    </r>
    <r>
      <rPr>
        <b/>
        <sz val="7"/>
        <rFont val="Arial Narrow"/>
        <family val="2"/>
      </rPr>
      <t xml:space="preserve">
Análisis:</t>
    </r>
    <r>
      <rPr>
        <sz val="7"/>
        <rFont val="Arial Narrow"/>
        <family val="2"/>
      </rPr>
      <t xml:space="preserve"> El reporte refiere entrega de la propuesta, evidencias de evaluación y concepto de pares evaluadores y la publicación de la convocatoria.  En acta se identifica compromiso de adelantar gestión y coordinación para el lanzamiento de la convocatoria, pero en el reporte no muestra plan que indique como se adelantan estas acciones.
</t>
    </r>
    <r>
      <rPr>
        <b/>
        <sz val="7"/>
        <rFont val="Arial Narrow"/>
        <family val="2"/>
      </rPr>
      <t xml:space="preserve">
Evaluación</t>
    </r>
    <r>
      <rPr>
        <sz val="7"/>
        <rFont val="Arial Narrow"/>
        <family val="2"/>
      </rPr>
      <t>: El reporte no detalla plan de trabajo para el seguimiento a la “Convocatoria misión soberanía sanitaria - territorios garantes de la salud” lo que  no permite asegurar el control sobre las actividades planificadas.  La OAPII genera recomendaciones de trabajo articulado y generación de alertas que deben ser atendidas.</t>
    </r>
  </si>
  <si>
    <t>Programa de Ciencias Básicas</t>
  </si>
  <si>
    <t>1er Trimestre: CV 937-2023: Banco de financiables priorizado
Durante el primer periodo de 2024,  se priorizaron seis propuestas del banco de financiables de la Convocatoria 937 de 2023, de Investigación fundamental y mediante memorando No. 20242070036083 del 6 de marzo de 2024, se solicitó la publicación del banco adicional de financiables de la Convocatoria 937 de 2023, indicando lo siguiente:
Se cuenta con recursos adicionales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DIECINUEVE MILLONES SETECIENTOS CINCO MIL SETECIENTOS OCHENTA Y CUATRO PESOS MCTE ($19.705.784) del Convenio 230-2023 amparados en el certificado de disponibilidad de recursos 19560 de 2024; y, CIENTO SETENTA Y OCHO MILLONES QUINIENTOS SESENTA MIL CUATROCIENTOS CINCO PESOS M/CTE ($178.560.405) del Convenio 294-2022 amparados en el certificado de disponibilidad de recursos 17555 de 2022.
• De esta manera, y teniendo en cuenta el banco definitivo de elegibles, con los recursos adicionales se financiarán seis (6) propuestas adicionales de la convocatoria, lo cual corresponde a un proyecto por cada área del conocimiento en estricto orden descendente. Los seis (6) proyectos ascienden a un valor total de CUATRO MIL CIEN MILLONES CIENTO CUARENTA Y DOS MIL CUATROCIENTOS CINCUENTA PESOS M/CTE ($4.100. 142.450).
Resolución 0585 del 6 de marzo del 2024 Por la Cual se publica un banco adicional de financiables de la convocatoria 937-2023 de investigación fundamental.
Banco adicional de financiables 2024 convocatoria 937-2023 de investigación fundamental.</t>
  </si>
  <si>
    <t>Nuevos proyectos de I+D+i financiados a través de la convocatoria Investigación fundamental (937-2023)</t>
  </si>
  <si>
    <t>Para el primer trimestre se cumple con la meta establecida en 6 proyectos. Estos proyectos se publicaron el 6 de marzo de 2024 en el banco adicional de financiables de la convocatoria 937-2023, los cuales se van a financiar en 2024, por valor un total de CUATRO MIL CIENTO NUEVE MILLONES DOSCIENTOS SESENTA Y SEIS MIL CIENTO OCHENTA Y NUEVE PESOS M/CTE ($4.109.266.189) discriminados así: TRES MIL NOVECIENTOS ONCE MILLONES DE PESOS M/CTE ($3.911.000.000) del Convenio 403-2024 amparados en el certificado de disponibilidad de recursos 19567 de 2024, corresponden a las áreas de: Ingeniería Ambiental - Ciencias de la Salud - Ciencias Políticas - Ciencias Biológicas - Otras Ciencias Agrícolas y Arte. Los proyectos son los siguientes: 1. Inclusión de costos ambientales y de cierre de mina en el planeamiento estratégico de proyectos en la cuenca del Sinifaná y las regiones mineras del Nordeste y Bajo Cauca antioqueño. 2. Endofenotipos moleculares, neurofisiológicos, sociocognitivos e interaccionales de la Esquizofrenia y el Trastorno Bipolar 3. Educación para la Paz: participación política y movilización social de las mujeres afrodescendientes del Chocó, 2010-2020. 4. Avances Terapéuticos en Péptidos Antimicrobianos con Inteligencia Artificial (IA): Investigación de Interacciones de Membrana y Mecanismos Subyacentes 5. Efectos subletales de los tres pesticidas neonicotinoides más utilizados en la agricultura colombiana en la biología del abejorro polinizador Bombus pauloensis (Hymenoptera: Apidae) 6. La obra musical de Totó la Momposina en la construcción histórica de las músicas tradicionales del Caribe Colombiano.</t>
  </si>
  <si>
    <t>Durante el primer trimestre de 2024, el Programa de Ciencias Básicas priorizó seis propuestas del banco de financiables de la Convocatoria 937 de 2023 y asignó recursos adicionales para financiarlas. Se detalló la asignación de recursos, incluyendo su origen y los certificados de disponibilidad correspondientes, con transparencia. 
Se recomienda realizar reportes con mayor detalle respecto a las tareas asignadas en el módulo de planes en futuros informes.</t>
  </si>
  <si>
    <r>
      <rPr>
        <b/>
        <sz val="7"/>
        <rFont val="Arial Narrow"/>
        <family val="2"/>
      </rPr>
      <t>Descripción:</t>
    </r>
    <r>
      <rPr>
        <sz val="7"/>
        <rFont val="Arial Narrow"/>
        <family val="2"/>
      </rPr>
      <t xml:space="preserve"> El reporte cualitativo en GINA del primer trimestre de 2024, muestra que  se priorizaron seis (6)  propuestas del banco de financiables de la Convocatoria 937 de 2023, de Investigación fundamental y la publicación del banco adicional de financiables. También detalla la asignación de recursos y reporta la Resolución 0585 de 2024, por la Cual se publica un banco adicional de financiables de la convocatoria 937-2023.
</t>
    </r>
    <r>
      <rPr>
        <b/>
        <sz val="7"/>
        <rFont val="Arial Narrow"/>
        <family val="2"/>
      </rPr>
      <t>Análisis:</t>
    </r>
    <r>
      <rPr>
        <sz val="7"/>
        <rFont val="Arial Narrow"/>
        <family val="2"/>
      </rPr>
      <t xml:space="preserve"> El reporte muestra la realización de las actividades de planificación y publicación de la convocatoria y el detalle de los recursos asignados. 
</t>
    </r>
    <r>
      <rPr>
        <b/>
        <sz val="7"/>
        <rFont val="Arial Narrow"/>
        <family val="2"/>
      </rPr>
      <t xml:space="preserve">
Evaluación: </t>
    </r>
    <r>
      <rPr>
        <sz val="7"/>
        <rFont val="Arial Narrow"/>
        <family val="2"/>
      </rPr>
      <t xml:space="preserve">El reporte detalla las acciones adelantadas sin mostrar contratiempos en el cronograma de la convocatoria. La OAPII genera recomendaciones de trabajo articulado y generación de alertas que deben ser atendidas.
</t>
    </r>
  </si>
  <si>
    <t>Líder: Dirección de Desarrollo Tecnológico e Innovación - Dirección de Ciencia
Corresponsable: Viceministerio de Conocimiento, Innovación y Productividad</t>
  </si>
  <si>
    <t xml:space="preserve">I. Justicia Ambiental
II. Justicia Social
III. Justicia Económica </t>
  </si>
  <si>
    <r>
      <t xml:space="preserve">(PE5) </t>
    </r>
    <r>
      <rPr>
        <sz val="7"/>
        <rFont val="Arial Narrow"/>
        <family val="2"/>
      </rPr>
      <t>Mejorar las capacidades para la transferencia de conocimiento y tecnología, con el fin de incrementar los niveles de productividad del país aportando a la reindustrialización en los retos priorizados</t>
    </r>
  </si>
  <si>
    <t>Programa ColombIA Inteligente</t>
  </si>
  <si>
    <t>1er Trimestre: Diseño de los términos de referencia de convocatoria abordados con Inteligencia Artificial y Aeroespacial, apertura y cierre de la convocatoria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26 de marzo de 2024 se publico la convocatoria y el  11 junio 2024 se publicaran los resultados definitivos de la convocatoria. Se adjunta el documento de términos de referencia.
1er Trimestre: Primera etapa de planificación de como se van a realizar y financiar los Encuentros Territoriales
Con el equipo de planeación de la Dirección de Ciencia, se realizó un ejercicio de planeación de los Encuentros Territoriales para la divulgación del conocimiento Aeroespacial, en donde se definieron y evaluaron las etapas necesarias para su desarrollo. Se definieron las actividades y su duración y se elaboró un cronograma de ejecución.</t>
  </si>
  <si>
    <t>Alianzas apoyadas para el desarrollo de tecnologías en IA para la solución de problemáticas regionales en el país</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</si>
  <si>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</si>
  <si>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En el primer trimestre del Programa ColombIA Inteligente, se logró diseñar los Términos de Referencia para la convocatoria, centrándose en áreas avanzadas como la Inteligencia Artificial y las Tecnologías Aeroespaciales. Además, se avanzó en la planificación de los Encuentros Territoriales para divulgar el conocimiento aeroespacial. 
Se recomienda proporcionar más detalles sobre los Encuentros Territoriales y desarrollar estrategias de difusión efectivas para maximizar la participación y diversidad de propuestas.
Se recomienda realizar reportes más detallados y específicos de acuerdo a los indicadores y tareas planteados dentro del programa. Además, se sugiere complementar los reportes con el seguimiento al plan de trabajo estructurado por el área técnica lo cual permite reflejar adecuadamente los avances realizados frente al programa.</t>
  </si>
  <si>
    <r>
      <t xml:space="preserve">
</t>
    </r>
    <r>
      <rPr>
        <b/>
        <sz val="7"/>
        <rFont val="Arial Narrow"/>
        <family val="2"/>
      </rPr>
      <t>Descripción:</t>
    </r>
    <r>
      <rPr>
        <sz val="7"/>
        <rFont val="Arial Narrow"/>
        <family val="2"/>
      </rPr>
      <t xml:space="preserve"> El reporte cualitativo en GINA del primer trimestre de 2024, refleja que se diseñaron los términos de referencia de la convocatoria ColombIA Inteligente y se establecieron mesas de trabajo para revisar y ajustar estos términos. Se reporta la planificación de Encuentros Territoriales para definir y evaluar las etapas necesarias en el desarrollo de los Encuentros Territoriales, incluyendo la elaboración de un cronograma de ejecución. Se espera avance respecto a la implementación o ejecución de los encuentros en el primer trimestre.
</t>
    </r>
    <r>
      <rPr>
        <b/>
        <sz val="7"/>
        <rFont val="Arial Narrow"/>
        <family val="2"/>
      </rPr>
      <t xml:space="preserve">
Análisis</t>
    </r>
    <r>
      <rPr>
        <sz val="7"/>
        <rFont val="Arial Narrow"/>
        <family val="2"/>
      </rPr>
      <t xml:space="preserve">:  El reporte sobre nuevas estancias posdoctorales no está detallada en las acciones reportadas. </t>
    </r>
    <r>
      <rPr>
        <b/>
        <sz val="7"/>
        <rFont val="Arial Narrow"/>
        <family val="2"/>
      </rPr>
      <t xml:space="preserve">
Evaluación: </t>
    </r>
    <r>
      <rPr>
        <sz val="7"/>
        <rFont val="Arial Narrow"/>
        <family val="2"/>
      </rPr>
      <t xml:space="preserve"> Frente a las Estrategias desarrolladas para el uso y apropiación de soluciones basadas en IA no se mencionan específicamente las estrategias desarrolladas en las acciones reportadas, tampoco se reportan encuentros territoriales específicos. Algunas áreas como la formación de alianzas, estancias posdoctorales, estrategias de uso y apropiación, y encuentros territoriales, no se abordan con detalle en el primer trimestre. La OAPII genera recomendaciones de trabajo articulado y generación de alertas que deben ser atendidas.</t>
    </r>
  </si>
  <si>
    <t>Personas seleccionadas para recibir apoyo económico para su formación en programas de maestría – Inteligencia artificial</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</si>
  <si>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950 "COLOMBIA INTELIGENTE: DESARROLLO E IMPLEMENTACIÓN DE SOLUCIONES MEDIANTE INTELIGENCIA ARTIFICIAL Y CIENCIAS DEL ESPACIO PARA LOS TERRITORIOS". Según el cronograma establecido para el mecanismo, se espera alcanzar la meta en el tercer trimestre del año 2024.</t>
  </si>
  <si>
    <t>Jóvenes Investigadores e Innovadores apoyados en su vocación científica – Inteligencia artificial</t>
  </si>
  <si>
    <t>Durante el primer trimestre, se establecieron mesas de trabajo entre la Dirección de Vocaciones y Formación, la Dirección de Desarrollo Tecnológico e Innovación, y el Equipo de Mecanismos de la DGR. El objetivo de estas reuniones fue revisar y ajustar las observaciones hechas por el equipo de vocaciones a los términos de referencia de la convocatoria "COLOMBIA INTELIGENTE: DESARROLLO E IMPLEMENTACIÓN DE SOLUCIONES MEDIANTE INTELIGENCIA ARTIFICIAL Y CIENCIAS DEL ESPACIO PARA LOS TERRITORIOS". Según el cronograma establecido para el mecanismo, se espera alcanzar la meta en el tercer trimestre del año 2024.</t>
  </si>
  <si>
    <t>Nuevas estancias posdoctorales en temáticas de IA y ciencias aeroespaciales.</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</si>
  <si>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podrán detallar los beneficiarios de Formación de Alto Nivel.</t>
  </si>
  <si>
    <t>Tecnologías basadas en I+D financiadas con procesos de uso y apropiación social para la solución de problemáticas de País, desastres naturales y cambio climático, con el uso de la IA y las ciencias aeroespaciales.</t>
  </si>
  <si>
    <t>Para el cumplimiento de esta variable, se diseñaron los Términos de Referencia de la convocatoria ColombIA Inteligente, la cual busca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El 20 junio 2024 se publicaran los resultados definitivos de la convocatoria.</t>
  </si>
  <si>
    <t>Estrategias desarrolladas para el de uso y apropiación de soluciones basadas en IA</t>
  </si>
  <si>
    <t>Encuentros territoriales realizados para la divulgación del conocimiento aeroespacial</t>
  </si>
  <si>
    <t>Territorios en conflicto, transición y /o consolidación con programas o proyectos de Ciencia, Tecnología e Innovación que den respuesta a demandas sociales, productivas y/o ambientales desarrollados con actores locales - ColombIA Inteligente</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</si>
  <si>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especificar el territorio impactado.</t>
  </si>
  <si>
    <t>Programas y proyectos de CTeI apoyados, orientados a la reducción de las brechas territoriales, étnicas y de género ejecutados o en ejecución - ColombIA Inteligente</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</si>
  <si>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el programa o proyecto para reducción de brechas.</t>
  </si>
  <si>
    <t>Alianzas apoyadas para el aprovechamiento del conocimiento, la conservación y el uso de la biodiversidad, sus bienes y servicios ecosistémicos - Ciencias y Tecnologías Aeroespaciales para la sostenibilidad</t>
  </si>
  <si>
    <t>El ministerio dio apertura a la convocatoria ColombIA inteligente: desarrollo e implementación de soluciones mediante inteligencia artificial y ciencias del espacio para los territorio, con el objetivo de Fortalecer la Investigación Aplicada, el Desarrollo Tecnológico y la Innovación en Inteligencia Artificial y Tecnologías Aeroespaciales que contribuya al desarrollo ambiental, social y económico de las regiones en el marco de la Política de Investigación e Innovación Orientada por Misiones. Esta convocatoria dio apertura el 26 de marzo y cierra el 29 de abril de 2024. Los resultados definitivos se publicaran el 20 junio 2024 y se podrá detallar la Alianza apoyada.</t>
  </si>
  <si>
    <t>Líder: Viceministerio de Conocimiento, Innovación y Productividad
Corresponsable: Dirección de Desarrollo Tecnológico e Innovación</t>
  </si>
  <si>
    <t>Programa Pacífico Vital</t>
  </si>
  <si>
    <t>1er Trimestre: Gestión para la estructuración del Programa Pacífico Vital
El Programa Pacífico Vital surge como respuesta a los compromisos establecidos en el Gobierno con el Pueblo Región Pacífico realizado en enero 2024. De esta forma, se inició el diseño y estructuración del Programa Especial Pacífico Tumaco el cual tiene como objetivo Aportar al desarrollo socioeconómico de las asociaciones de pesca artesanal del Pacifico Nariñense incorporando I+D+i para el desarrollo, validación y promoción de bioproductos y procesos con alto valor agregado. Este programa está alineado con dos de las PIIOM: : Bioeconomía y Territorio / Derecho Humano a la Alimentación. El Programa se enfoca en el sector de pesca artesanal de Tumaco. La ficha del Programa Especial Pacífico Vital se elaboró por solicitud de la Oficina Asesora de Planeación e Innovación Institucional cuyo propósito es resumir los principales aspectos del Programa como lo son: Nombre, Objetivo, Actividades, Metas, Presupuesto y Fuentes. La Asamblea Científico Popular para la Transformación del Pacífico Nariñense se realizó el 19 de enero de 2024 en la ciudad de Tumaco con la participación de más 500 personas vinculadas con la cadena productiva de pesca artesanal de Tumaco y su área de influencia, así como de actores del Sistema Nacional de Ciencia, Tecnología e Innovación con presencia en el territorio entre ellas la Universidad Nacional Sede Tumaco, Universidad de Nariño, DIMAR, centros de investigación, Alcaldía de Tumaco, cámara de Comercio de Tumaco, entre otros. Esta asamblea permitió definir las prioridades clave para el desarrollo del sector pesquero de Tumaco y sentó la necesidad de la estructuración del Programa Especial Pacífico Vital. Para el diseño y estructuración del Programa Especial Pacífico Vital se conformo un equipo de trabajo integrado por el Despacho de la Ministra, el Viceministerio de Conocimiento, Innovación y Productividad y la Dirección de Desarrollo Tecnológico e Innovación. Este equipo de trabajo realizó reuniones de trabajo para la formulación del Programa.</t>
  </si>
  <si>
    <t>Programa de diálogo de saberes gestionado para el intercambio de los resultados de la expedición científica con los conocimientos de los actores de la cuádruple hélice</t>
  </si>
  <si>
    <t xml:space="preserve">El Programa Pacífico Vital surge como respuesta a compromisos gubernamentales con la región Pacífico, buscando el desarrollo socioeconómico de las asociaciones de pesca artesanal. Se destaca la participación amplia en la Asamblea Científico Popular, indicando un fuerte interés local e institucional. 
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
</t>
  </si>
  <si>
    <r>
      <rPr>
        <b/>
        <sz val="7"/>
        <rFont val="Arial Narrow"/>
        <family val="2"/>
      </rPr>
      <t xml:space="preserve">Descripción: </t>
    </r>
    <r>
      <rPr>
        <sz val="7"/>
        <rFont val="Arial Narrow"/>
        <family val="2"/>
      </rPr>
      <t xml:space="preserve">El reporte cualitativo en GINA del primer trimestre de 2024, señala que se trabajó en la estructuración y diseño del Programa Pacífico Vital, enfocado en la transformación de subproductos de la pesca a través de procesos de I+D+i para generar productos pesqueros con valor agregado.  Refiere la participación de más de 500 personas y diversos actores del Sistema Nacional de Ciencia, Tecnología e Innovación y articulación del Equipo de Trabajo conformado por el Despacho de la Ministra, Viceministerio de Conocimiento, Innovación y Productividad, y la Dirección de Desarrollo Tecnológico e Innovación.
</t>
    </r>
    <r>
      <rPr>
        <b/>
        <sz val="7"/>
        <rFont val="Arial Narrow"/>
        <family val="2"/>
      </rPr>
      <t xml:space="preserve">
Análisis:  </t>
    </r>
    <r>
      <rPr>
        <sz val="7"/>
        <rFont val="Arial Narrow"/>
        <family val="2"/>
      </rPr>
      <t xml:space="preserve">Para el indicador "Programa de diálogo de saberes gestionado para el intercambio de resultados de la expedición científica con los conocimientos de los actores de la cuádruple hélice", no se reporta actividades específicas de diálogo de saberes en el primer trimestre. Para el indicador "Productos pesqueros desarrollados a través de la I+D+i y validados a escala precomercial, no se reportan actividades que permitan establece su correlación con la actividad de transformación de subproductos de pesca mediante I+D+i.  Para el indicador "Estrategia de apropiación social del conocimiento desarrollada para la creación de redes del sector pesquero de Tumaco", no se reportaron actividades específicas, que permitan correlacionarlo con la estructuración del programa y el enfoque en el impacto social y económico que sugieren una estrategia de apropiación social del conocimiento
</t>
    </r>
    <r>
      <rPr>
        <b/>
        <sz val="7"/>
        <rFont val="Arial Narrow"/>
        <family val="2"/>
      </rPr>
      <t xml:space="preserve">
Evaluación: </t>
    </r>
    <r>
      <rPr>
        <sz val="7"/>
        <rFont val="Arial Narrow"/>
        <family val="2"/>
      </rPr>
      <t>El reporte  muestra el diseño y estructuración del Programa Especial Pacífico Tumaco, no detalla plan de trabajo que permita evaluar el progreso del indicador (ver detalle en el enálisis de este segmento). La OAPII genera recomendaciones  respecto a mejoras en el reporte que deben ser atendidas.</t>
    </r>
  </si>
  <si>
    <t>Productos pesqueros desarrollados a través de la I+D+i y validados a escala precomercial</t>
  </si>
  <si>
    <t>Estrategia de apropiación social del conocimiento desarrollada para la creación de redes del sector pesquero de Tumaco</t>
  </si>
  <si>
    <t>Alianza apoyada para la escalabilidad de la etapa comercial de los productos pesqueros desarrollados</t>
  </si>
  <si>
    <t>Durante el primer trimestre del 2024, el Programa Especial Pacífico Vital se formuló y estructuró. El mecanismo de operación se dará a través de alianza estratégica con actor reconocido del Sistema Nacional de Ciencia, Tecnología e Innovación. Esta conformación de esta alianza está programada para cumplir en el tercer trimestre del 2024</t>
  </si>
  <si>
    <t>Alianzas apoyadas para el aprovechamiento del conocimiento, la conservación y el uso de la biodiversidad, sus bienes y servicios ecosistémicos - Pacífico Vital</t>
  </si>
  <si>
    <t>Durante el primer trimestre del 2024, se trabajó en la estructuración del Programa Pacífico Vital el cual está enfocado en la transformación de subproductos de la pesca a través de procesos de I+D+i para generar productos pesqueros con valor agregado. Este Programa hace parte de las acciones para dos Políticas de Investigación e Innovación Orientadas por Misiones (PIIOM), estas son: a) Bioeconomía y Territorio y b) Derecho Humano a la Alimentación. Cuando se tengan los resultados del programa se podrá detallar la Alianza apoyada.</t>
  </si>
  <si>
    <t>Territorios en conflicto, transición y /o consolidación con programas o proyectos de Ciencia, Tecnología e Innovación que den respuesta a demandas sociales, productivas y/o ambientales desarrollados con actores locales - Pacífico Vital</t>
  </si>
  <si>
    <t>Durante el primer trimestre del 2024, se trabajó en la estructuración del Programa Pacífico Vital el cual está enfocado en la transformación de subproductos de la pesca a través de procesos de I+D+i para generar productos pesqueros con valor agregado. Este programa se enmarca en el territorio de Tumaco (Nariño) y su área de influencia por lo cual se espera que los resultados del Programa permitan el mejoramiento de las condiciones sociales, económicas y productivas de las asociaciones de pescadores artesanales de está región. Una vez se presenten los resultados se podrá detallar el territorio impactado con el programa especial.</t>
  </si>
  <si>
    <t>Programas y proyectos de CTeI apoyados, orientados a la reducción de las brechas territoriales, étnicas y de género ejecutados o en ejecución - Pacífico Vital</t>
  </si>
  <si>
    <t>Durante el primer trimestre del 2024, se trabajó en la estructuración del Programa Pacífico Vital el cual está enfocado en la transformación de subproductos de la pesca a través de procesos de I+D+i para generar productos pesqueros con valor agregado. Este Programa está en el marco del territorio de Tumaco, específicamente en la comunidad de pescadores y asociaciones de pescadores artesanales de esta región. Se espera que el Programa impacte entre 17 y 25 asociaciones de pescadores artesanales de Tumaco por medio de la producción y comercialización de bioproductos pesqueros. Cuando se tengan los resultados del programa especial se podrá detallar el programa o proyecto apoyado para reducción de brechas.</t>
  </si>
  <si>
    <t>Líder: Dirección de Desarrollo Tecnológico e Innovación
Corresponsable: Dirección de Gestión de Recursos CTeI</t>
  </si>
  <si>
    <t xml:space="preserve">Soberanía alimentaria y derecho a la alimentación </t>
  </si>
  <si>
    <t xml:space="preserve">	1er Trimestre: Contratar los elegibles y financiables de la convocatoria 943
Se adjuntan los contratos de los proyectos elegibles de la convocatoria 943 suscritos a la fecha. </t>
  </si>
  <si>
    <t>Prototipos de tecnologías para la soberanía alimentaria y el derecho a la alimentación en proceso de validación precomercial o comercial.</t>
  </si>
  <si>
    <t>Para el cumplimiento de la variable Prototipos de tecnologías para la soberanía alimentaria y el derecho a la alimentación en proceso de validación precomercial o comercial, la DDTI en conjunto con el SENA esta diseñando los TdR para dar apertura a la convocatoria 2024. Se están realizando mesas de trabajo a fin de adicionar el convenio 640 de 2023 a fin abrir una convocatoria mas robusta y con mayor impacto y en paralelo se están construyendo los TdR 2024.</t>
  </si>
  <si>
    <t>En el primer trimestre, se avanzó en la contratación de proyectos elegibles de la convocatoria 943, destinada a fortalecer la soberanía alimentaria y el derecho a la alimentación. Se presentan los contratos de los proyectos contratados hasta la fecha. Esta acción es positiva para el avance de la iniciativa. 
Se recomienda proporcionar información más detallada sobre las actividades para el cumplimiento de las tareas establecidas.</t>
  </si>
  <si>
    <r>
      <rPr>
        <b/>
        <sz val="7"/>
        <rFont val="Arial Narrow"/>
        <family val="2"/>
      </rPr>
      <t xml:space="preserve">Descripción: </t>
    </r>
    <r>
      <rPr>
        <sz val="7"/>
        <rFont val="Arial Narrow"/>
        <family val="2"/>
      </rPr>
      <t xml:space="preserve">El reporte cualitativo en GINA del primer trimestre de 2024, señala el avance en la contratación de proyectos elegibles y financiables de la convocatoria 943. Reporta el Diseño de Términos de Referencia (TdR) para la Convocatoria 2024, señalando que la Dirección de Desarrollo Tecnológico e Innovación (DDTI) en conjunto con el SENA está diseñando los Términos de Referencia (TdR) para dar apertura a la convocatoria 2024. Reporta Mesas de Trabajo para Adicionar el Convenio 640 de 2023. 
</t>
    </r>
    <r>
      <rPr>
        <b/>
        <sz val="7"/>
        <rFont val="Arial Narrow"/>
        <family val="2"/>
      </rPr>
      <t xml:space="preserve">Análisis: </t>
    </r>
    <r>
      <rPr>
        <sz val="7"/>
        <rFont val="Arial Narrow"/>
        <family val="2"/>
      </rPr>
      <t xml:space="preserve">El reporte del programa Jóvenes Ciencia para la Paz no detalla las actividades de ejecución de la convocatoria que describan el acompañamiento técnico realizado.
</t>
    </r>
    <r>
      <rPr>
        <b/>
        <sz val="7"/>
        <rFont val="Arial Narrow"/>
        <family val="2"/>
      </rPr>
      <t>Evaluación:</t>
    </r>
    <r>
      <rPr>
        <sz val="7"/>
        <rFont val="Arial Narrow"/>
        <family val="2"/>
      </rPr>
      <t xml:space="preserve"> El reporte no permite identificar un sistema de monitoreo continuo que rastree el progreso de las actividades relacionadas con la elaboración de los TdR, las mesas de trabajo, el control al convenio 640 de 2023 y el avance de la convocatoria 943. La OAPII genera recomendaciones  respecto a mejoras en el reporte  que deben ser atendidas.</t>
    </r>
  </si>
  <si>
    <t>Líder: Dirección de Desarrollo Tecnológico e Innovación</t>
  </si>
  <si>
    <t>Jóvenes ciencia para la paz</t>
  </si>
  <si>
    <t>1er Trimestre: Apertura de las 4 convocatorias en los municipios de Quibdó, Buenaventura, Tumaco, San Andrés.
Durante el primer trimestre del 2024 se realizó la apertura de las segundas convocatorias en los territorios de Buenaventura, Quibdó y Tumaco para la selección de los beneficiarios en el marco del programa Jóvenes en Ciencia para la Paz, cuyo dirigido a es: "Jóvenes o equipos conformados por Jóvenes entre 18 y 28 años que a la fecha de cierre de la presente convocatoria no se encuentren adelantando ningún tipo de estudios en instituciones de educación básica y media o instituciones de educación superior ni laboralmente activos en entidades públicas o privadas bajo ningún tipo de modalidad; y que se encuentren domiciliados en Buenaventura, Quibdó y Tumaco. Con interés y disponibilidad para desarrollar sus capacidades y habilidades en Ciencia, Tecnología e Innovación, que cuenten con una idea de negocio, emprendimiento en funcionamiento o prototipo con la capacidad de impactar positivamente en sus proyectos de vida para contribuir a la construcción de paz en su territorio”.
Adicionalmente, frente al Capitulo de San Andrés, Providencia y Santa Catalina, se aperturó el 30 de marzo de 2024 la primera convocatoria para la selección de las 50 iniciativas del programa cuyo objetivo es “seleccionar cincuenta (50) jóvenes o equipos conformados por jóvenes entre 18 y 28 años de edad, que no se encuentren adelantando ningún tipo de estudios en instituciones de educación básica y media o instituciones de educación superior ni laboralmente activos en entidades públicas o privadas bajo ningún tipo de modalidad, con el fin de que desarrollen o mejoren significativamente productos, servicios y/o procesos basados en Ciencia, Tecnología e Innovación (CTel), a través de la formulación e implementación de un proyecto que será susceptible de financiación y donde se involucren procesos de apropiación social del conocimiento y de innovación, en el Archipiélago de San Andrés, Providencia y Santa Catalina”.</t>
  </si>
  <si>
    <t>Jóvenes en ciencia para la paz beneficiados</t>
  </si>
  <si>
    <t>En el primer trimestre de 2024 en el marco del programa Jóvenes en Ciencia para la Paz en los capítulos Buenaventura, Quibdó y Tumaco se llevaron a cabo actividades como el acompañamiento técnico de parte de Minciencias a la Cámara de Comercio de Buenaventura, del Chocó y de Tumaco para el diseño y apertura de nuevos mecanismos (Segundas convocatorias) para la selección de los beneficiarios en cada territorio. Adicionalmente, cada Cámara diseño y presentó un informe detallado de los resultados del mecanismo para la selección del actor que impartirá la formación a los jóvenes beneficiarios del programa ante el comité técnico de seguimiento a cada convenio (156-2023, 157-2023 y 158-2023). El objetivo de dicho informe fue recibir recomendaciones al proceso de preselección del o los actor(es)/consultor/es que brindarán el entrenamiento I +D + i. En ese orden de ideas en los territorios de Buenaventura inició el proceso de contratación al Centro Yunus, en Quibdó se contrataron dos consultores especializados y Tumaco se inició proceso de contratación con la Universidad Nacional de Colombia Sede Tumaco. Para el caso del Programa Jóvenes en Ciencia para la Paz capítulo San Andrés, Providencia y Santa Catalina se diseñó y aplicó un diagnóstico de necesidades productivas y comerciales al menos 150 jóvenes de San Andrés, Providencia y Santa Catalina. Asimismo, se acompañó a la Cámara de Comercio de San Andrés en el diseño de un mecanismo (Convocatoria) para la selección de los beneficiarios en el territorio. Por último, al cierre de trimestre se continúa en las actividades de seguimiento y orientación técnica para la selección de los jóvenes beneficiarios.</t>
  </si>
  <si>
    <t>El Programa Jóvenes Ciencia para la Paz ha abierto convocatorias en los municipios de Quibdó, Buenaventura, Tumaco y el Departamento de San Andrés, Providencia y Santa Catalina. Este programa busca involucrar a jóvenes entre 18 y 28 años en proyectos de ciencia, tecnología e innovación para contribuir a la construcción de paz en sus comunidades. 
Se recomienda realizar un seguimiento continuo de los proyectos seleccionados, especialmente en términos de contribución a la paz y desarrollo local.</t>
  </si>
  <si>
    <r>
      <rPr>
        <b/>
        <sz val="7"/>
        <rFont val="Arial Narrow"/>
        <family val="2"/>
      </rPr>
      <t xml:space="preserve">Descripción: </t>
    </r>
    <r>
      <rPr>
        <sz val="7"/>
        <rFont val="Arial Narrow"/>
        <family val="2"/>
      </rPr>
      <t xml:space="preserve">El reporte cualitativo en GINA del primer trimestre de 2024, muestra para el Programa Jóvenes Ciencia para la Paz, la apertura de convocatorias en San Andrés, Providencia y Santa Catalin y en Buenaventura, Quibdó y Tumaco y reporta que los  jóvenes ya se encuentran listos para empezar el proceso de entrenamiento I+D+i y acompañamiento para que posteriormente puedan robustecer, formular y/o consolidar sus proyectos para que estos sean susceptibles de financiamiento y para ello, se llevaron a cabo actividades de acompañamiento técnico por parte de Minciencias.  
</t>
    </r>
    <r>
      <rPr>
        <b/>
        <sz val="7"/>
        <rFont val="Arial Narrow"/>
        <family val="2"/>
      </rPr>
      <t xml:space="preserve">Análisis: </t>
    </r>
    <r>
      <rPr>
        <sz val="7"/>
        <rFont val="Arial Narrow"/>
        <family val="2"/>
      </rPr>
      <t xml:space="preserve">El reporte no detalla aspectos relacionados con los beneficiarios que han sido seleccionados, el proceso de evaluación de propuestas, la descripción sobre cómo se evaluarán y seleccionarán los proyectos, actividades de apoyo que recibirán los seleccionados y demás acciones para asegurar que las ideas de negocio puedan ser efectivamente consolidadas y avanzadas. 
</t>
    </r>
    <r>
      <rPr>
        <b/>
        <sz val="7"/>
        <rFont val="Arial Narrow"/>
        <family val="2"/>
      </rPr>
      <t xml:space="preserve">Evaluación: </t>
    </r>
    <r>
      <rPr>
        <sz val="7"/>
        <rFont val="Arial Narrow"/>
        <family val="2"/>
      </rPr>
      <t>El reporte no especifica las acciones que dan cuenta de la ejecución de los indicadores "Jóvenes en ciencia para la paz beneficiados y Prototipados y/o ideas de negocio consolidados con enfoque de CTeI". La OAPII genera recomendaciones de trabajo articulado y generación de alertas que deben ser atendidas.</t>
    </r>
  </si>
  <si>
    <t>Prototipados y/o ideas de negocio consolidados con enfoque de CTeI.</t>
  </si>
  <si>
    <t>En el primer trimestre de 2024 en el marco del programa Jóvenes en Ciencia para la Paz en los capítulos Buenaventura, Quibdó y Tumaco se cuentan con 42 ideas de negocio y/o prototipos innovadores presentados por los jóvenes que fueron seleccionados en la primera convocatoria, dichos jóvenes ya se encuentran listos para empezar el proceso de entrenamiento I+D+i y acompañamiento para que posteriormente puedan robustecer, formular y/o consolidar sus proyectos para que estos sean susceptibles de financiamiento. En ese sentido, se llevaron a cabo actividades como el acompañamiento técnico de parte de Minciencias a la Cámara de Comercio de Buenaventura, del Chocó y de Tumaco para el diseño y apertura de nuevos mecanismos (Segundas convocatorias) para la selección de las iniciativas restantes en cada territorio. Por lo cual, al cierre de trimestre se continúa en las actividades de seguimiento y orientación técnica para la selección de las iniciativas.</t>
  </si>
  <si>
    <t>Beneficios Tributarios</t>
  </si>
  <si>
    <t>1er Trimestre: Informe preliminar que brinde una orientación y ruta definida en la definición del Cupo para la vigencia 2024
1.Solicitud de cupo 2024 para suplir los traslados de cupos de la vigencia 2023.
Esta solicitud se sustenta en lo establecido en el artículo 96 de la ley 2277 de 2022, donde se establece que: “Los contribuyentes que hubieren acreditado las condiciones para acceder a las tarifas diferenciales y demás beneficios tributarios derogados o limitados mediante la presente ley, podrán disfrutar del respectivo tratamiento durante la totalidad del término otorgado en la legislación bajo la cual se consolidaron las respectivas situaciones jurídicas, en cuanto ello corresponda”.
Teniendo en cuenta lo anterior, existe una solicitud por 170.140 millones de pesos, relacionados con traslados presupuestales de proyectos que habían sido aprobados en convocatorias anteriores al 2023, y que tienen el derecho según lo establecido en la ley y el acuerdo 32 del Consejo Nacional de Beneficios tributarios. Por parte de las mesas técnicas del CNBT, se estableció que esta solicitud se realizara por separado de la solicitud del cupo oficial para la vigencia 2024, dada la urgencia para justificar el cupo a estos proyectos.
2.Solicitud de cupo 2024 para beneficio tributarios.
En las mesas técnicas del CNBT, y la reunión sostenida el 14 de Marzo con el equipo del DNP y Minhacienda, se definieron tres escenarios que fueron enviados a los equipos de los consejeros, en busca a definir un cupo sustentado con cifras e indicadores.  En sesión del Pre CNBT, se dio visto bueno a los tres escenarios para ser presentado a los consejeros, teniendo presente que es necesario los resultados de la evaluación de impacto, para justificar un cupo más alto.
3.Costo Fiscal de los beneficios tributarios.
En la sesión del Pre CNBT del 22 de Marzo, se presentaron diferentes escenarios y se acordó con Minhacienda, calcular el costo fiscal de la propuesta seleccionada para presentar al CONFIS una vez realizado el CNBT.  Sin embargo y debido a las directrices del Consejo Superior de Política Fiscal -CONFIS  , se hace necesario contar con los resultados de la evaluación de impacto 2018-2022, para poder justificar la solicitud de cupo de Minhacienda.
Esta Evaluación estará a cargo del Departamento Nacional de Planeación y contará con el apoyo de  Minciencias, donde se ha trabajado el diseño de este estudio, se ha  recopilado la información correspondiente  y validado  la información de las vigencias a evaluar, estos avances se obtuvieron en las reuniones realizadas el 16 de noviembre, 21 de noviembre,28 de noviembre,  30 de noviembre  y 5 de diciembre de 2023. Para la vigencia 2024, nos reunimos el  14 de febrero y 15 de marzo de 2024; donde nos informaron que habían recibido la información de las bases de la DIAN y estaba a la espera de los microdatos de las bases de las encuestas EAM y EDIT para cruzar con las bases suministradas por el Minciencias. El DNP estima que el estudio estará listo para finales del mes de mayo.</t>
  </si>
  <si>
    <t>Empresas que ejecutan proyectos de investigación y desarrollo, beneficiadas con cupo por inversión en crédito fiscal o descuento</t>
  </si>
  <si>
    <t>Para el trimestre por reportar contamos con el resultado en 0, dado que la Secretaria Técnica del CNBT se encuentra realizando seguimiento y apoyo a la evaluación de impacto, la cual tiene como fin identificar la eficacia e impacto del sector productivo. Dicha evaluación ha sido solicita por el CONFIS toda vez que se requiere la medición para la aprobación del cupo de la vigencia 2024, es por tal motivo que se proyecta apertura la convocatoria para el segundo semestre del año fiscal y medir el número de empresas que ejecutan proyectos de investigación y desarrollo que son beneficiados por el cupo de inversión (Crédito fiscal y descuento) en la vigencia fiscal.</t>
  </si>
  <si>
    <t>El Programa de Beneficios Tributarios presenta avances que responden a la gestión planificada.
Se recomienda mantener el trabajo articulado teniendo las dinámicas de los actores externos como son el CNBT y CONFIS, y de ser necesario realizar oportunamente las alertas correspondientes.</t>
  </si>
  <si>
    <r>
      <rPr>
        <b/>
        <sz val="7"/>
        <rFont val="Arial Narrow"/>
        <family val="2"/>
      </rPr>
      <t xml:space="preserve">Descripción: </t>
    </r>
    <r>
      <rPr>
        <sz val="7"/>
        <rFont val="Arial Narrow"/>
        <family val="2"/>
      </rPr>
      <t xml:space="preserve">El reporte cualitativo en GINA del primer trimestre de 2024,  refleja que no se reportaron empresas beneficiadas con cupo por inversión en crédito fiscal o descuento durante este periodo. Se proyecta apertura de la convocatoria para el 2do semestre del año y medir el número de empresas que ejecutan proyectos de investigación y desarrollo que son beneficiados por el cupo de inversión (Crédito fiscal y descuento) en la vigencia fiscal.  Reporta también que la Secretaría Técnica del Consejo Nacional de Beneficios Tributarios en Ciencia, Tecnología e Innovación (CNBT) está realizando seguimiento y apoyo a la evaluación de impacto y esa evaluación es solicitada por el Consejo Superior de Política Fiscal -CONFIS  para la aprobación del cupo de la vigencia 2024.
</t>
    </r>
    <r>
      <rPr>
        <b/>
        <sz val="7"/>
        <rFont val="Arial Narrow"/>
        <family val="2"/>
      </rPr>
      <t>Análisis</t>
    </r>
    <r>
      <rPr>
        <sz val="7"/>
        <rFont val="Arial Narrow"/>
        <family val="2"/>
      </rPr>
      <t xml:space="preserve">: El reporte refleja que no se reportaron empresas beneficiadas con cupo por inversión en crédito fiscal o descuento durante este periodo, por consiguiente es pertinente que para el seguimiento a la convocatoria del segundo semestre del año fiscal, se reporte el número de empresas que ejecutan proyectos de investigación y desarrollo beneficiadas por el cupo de inversión (Crédito fiscal y descuento) en la vigencia fiscal. No es posible validar la coordinación respecto a la información por parte del DNP frente a los microdatos de las bases de la Encuesta Anual Manufacturera (EAM) y Encuesta de Desarrollo e Innovación Tecnológica (EDIT), para mitigar potenciales retrasos del estudio de impacto, el cual es fundamental para justificar la solicitud del repectivo cupo.
</t>
    </r>
    <r>
      <rPr>
        <b/>
        <sz val="7"/>
        <rFont val="Arial Narrow"/>
        <family val="2"/>
      </rPr>
      <t>Evaluación:</t>
    </r>
    <r>
      <rPr>
        <sz val="7"/>
        <rFont val="Arial Narrow"/>
        <family val="2"/>
      </rPr>
      <t xml:space="preserve"> El reporte no refleja si el resultado nulo en el reporte de empresas beneficiadas con cupo por inversión en crédito fiscal o descuento durante este trimestre puede generar retraso en el cumplimiento del indicador y afecta la eficacia y avance del programa.</t>
    </r>
  </si>
  <si>
    <t>Líder: Dirección de Gestión de Recursos para la CTeI 
Corresponsables: Direcciones técnicas.</t>
  </si>
  <si>
    <t>Plan marco de implementación del acuerdo final para la terminación del conflicto - Estrategia CTeI para el desarrollo rural</t>
  </si>
  <si>
    <t>1er Trimestre: Implementar mecanismos que promuevan la financiación proyectos de investigación, desarrollo científico e innovación en ciencias agrícolas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en este caso puntual a los mecanismos que promueven la financiación de proyectos en ciencias agrícolas. Para el primer trimestre del año se vienen adelantando acciones en el marco de la construcción de la convocatoria SENAINNOVA 2024 "Fomento a la innovación y desarrollo tecnológico para contribuir a los retos En definición de nuevos instrumentos para la estructuración y aprobación de los términos de referencia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Al corte de este trimestre se vienen definiendo nuevos instrumentos para la estructuración y aprobación de los términos de referencia. Se tiene planificado iniciar en el segundo trimestre del año</t>
  </si>
  <si>
    <t>Proyectos de investigación para el sector agropecuario en marcha</t>
  </si>
  <si>
    <t>Para el primer trimestre del año se vienen adelantando acciones en el marco de la construcción de la convocatoria SENAINNOVA 2024 "Fomento a la innovación y desarrollo tecnológico para contribuir a los retos asociados al derecho a la alimentación", la cual se tiene como objetivo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Los proyectos susceptibles de financiación con recursos de la Asignación para la Ciencia, Tecnología e Innovación del SGR, provienen de la Convocatoria 32 "Convocatoria para la conformación de un listado de proyectos elegibles que contribuyan a resolver los retos asociados con el derecho a la alimentación – Colombia por un campo productivo y sostenible", la cual según el cronograma aprobado en la modificación No. 3 del 1 de diciembre de 2023, establece el plazo final para el cumplimiento de requisitos de viabilidad de los proyectos para su presentación al OCAD, el 14 de junio de 2024.</t>
  </si>
  <si>
    <t>El informe sobre el Plan Marco de Implementación del Acuerdo Final para la Terminación del Conflicto - Estrategia CTeI para el Desarrollo Rural destaca la implementación de mecanismos para promover la financiación de proyectos en ciencias agrícolas. 
Se recomienda mantener el trabajo articulado y de ser necesario realizar oportunamente las alertas correspondientes.</t>
  </si>
  <si>
    <r>
      <rPr>
        <b/>
        <sz val="7"/>
        <rFont val="Arial Narrow"/>
        <family val="2"/>
      </rPr>
      <t>Descripción:</t>
    </r>
    <r>
      <rPr>
        <sz val="7"/>
        <rFont val="Arial Narrow"/>
        <family val="2"/>
      </rPr>
      <t xml:space="preserve"> El reporte cualitativo en GINA del primer trimestre de 2024, señala que las actividades se encuentran en la fase de planificación y definición de nuevos instrumentos para la convocatoria SENAINNOVA 2024. 
</t>
    </r>
    <r>
      <rPr>
        <b/>
        <sz val="7"/>
        <rFont val="Arial Narrow"/>
        <family val="2"/>
      </rPr>
      <t xml:space="preserve">Análisis: </t>
    </r>
    <r>
      <rPr>
        <sz val="7"/>
        <rFont val="Arial Narrow"/>
        <family val="2"/>
      </rPr>
      <t xml:space="preserve">El reporte refieren que la implementación efectiva de los mecanismos de financiación está prevista para el segundo trimestre. Las actividades reportadas se refieren a la fase de planificación y la definición de instrumentos sin detallar las acciones adelantadas.
</t>
    </r>
    <r>
      <rPr>
        <b/>
        <sz val="7"/>
        <rFont val="Arial Narrow"/>
        <family val="2"/>
      </rPr>
      <t xml:space="preserve">Evaluación: </t>
    </r>
    <r>
      <rPr>
        <sz val="7"/>
        <rFont val="Arial Narrow"/>
        <family val="2"/>
      </rPr>
      <t>El reporte no muestra cronograma de implementación del indicador, para evitar potenciales desviaciones que puedan retrasar el cumplimiento de los objetivos de la iniciativa y aseguren el cumplimiento de la iniciativa relacionada con el desarrollo rural bajo la estrategia CTeI y el indicador: Proyectos de investigación para el sector agropecuario en marcha. La OAPII genera recomendaciones respecto a mejoras en el reporte que deben ser atendidas.</t>
    </r>
  </si>
  <si>
    <t>Líder: Dirección de Gestión de Recursos para la CTeI 
Corresponsables: Viceministerio de Talento y Apropiación del Conocimiento, Dirección de Gestión de Recursos para la CTeI</t>
  </si>
  <si>
    <t>Transición energética</t>
  </si>
  <si>
    <t xml:space="preserve">Explorar acción: 1er Trimestre: Implementar mecanismos que promuevan la financiación proyectos de investigación, desarrollo científico e innovación en transición Energética
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 </t>
  </si>
  <si>
    <t>Proyectos de CTeI apoyados para la Transición energética, acceso y uso eficiente de la energía</t>
  </si>
  <si>
    <t>Con corte al primer trimestre del año 2024, la Dirección de Gestión de Recursos para la CTeI del Ministerio de Ciencia, Tecnología e Innovación abrió los siguientes mecanismos asociados a proyectos de investigación, desarrollo científico e innovación en transición Energética, con el objetivo de garantizar el acceso a una energía asequible, segura, sostenible y moderna: Energía Asequible y no Contaminante.</t>
  </si>
  <si>
    <t xml:space="preserve">En el primer trimestre del 2024, la Dirección de Gestión de Recursos para la CTeI del Ministerio de Ciencia, Tecnología e Innovación inició la implementación de mecanismos para promover la financiación de proyectos de investigación, desarrollo científico e innovación en transición energética, con el objetivo de garantizar el acceso a una energía asequible, segura, sostenible y moderna. 
Se recomienda proporcionar información más detallada sobre las actividades para el cumplimiento de las tareas establecidas.
</t>
  </si>
  <si>
    <r>
      <rPr>
        <b/>
        <sz val="7"/>
        <rFont val="Arial Narrow"/>
        <family val="2"/>
      </rPr>
      <t>Descripción:</t>
    </r>
    <r>
      <rPr>
        <sz val="7"/>
        <rFont val="Arial Narrow"/>
        <family val="2"/>
      </rPr>
      <t xml:space="preserve">  El reporte cualitativo en GINA del primer trimestre de 2024, refiere la implementación de mecanismos que promuevan la financiación de proyectos de investigación, desarrollo científico e innovación en transición energética y la apertura de mecanismos para garantizar acceso a energía asequible, segura, sostenible y moderna. 
</t>
    </r>
    <r>
      <rPr>
        <b/>
        <sz val="7"/>
        <rFont val="Arial Narrow"/>
        <family val="2"/>
      </rPr>
      <t>Análisis:</t>
    </r>
    <r>
      <rPr>
        <sz val="7"/>
        <rFont val="Arial Narrow"/>
        <family val="2"/>
      </rPr>
      <t xml:space="preserve"> El reporte no detalla la implementación respecto a la ejecución de los proyectos. 
</t>
    </r>
    <r>
      <rPr>
        <b/>
        <sz val="7"/>
        <rFont val="Arial Narrow"/>
        <family val="2"/>
      </rPr>
      <t>Evaluación:</t>
    </r>
    <r>
      <rPr>
        <sz val="7"/>
        <rFont val="Arial Narrow"/>
        <family val="2"/>
      </rPr>
      <t xml:space="preserve"> El reporte no pemite identificar control sobre su ejecución, ni detalle para identificar si estos proyectos además de financiados, son implementados y ejecutados de manera efectiva.  Las recomendaciones de la OAPII sugieren acciones de articulación y alertas que deben ser atendidas.</t>
    </r>
  </si>
  <si>
    <t>Líder: Dirección de capacidades y apropiación de conocimiento
Corresponsables: Despacho del Ministerio</t>
  </si>
  <si>
    <t>II. Justicia Social</t>
  </si>
  <si>
    <t>Ejes Transformaciones: 
1.Ordenamiento del territorio
2. Seguridad humana y justicia social
5. Convergencia Regional
Ejes Transversales:
6.Actores Diferenciales para el Cambio
7. Paz Total e Integral</t>
  </si>
  <si>
    <t xml:space="preserve">Reducir las brechas territoriales, étnicas y de género en CTeI </t>
  </si>
  <si>
    <r>
      <t xml:space="preserve">(PE6) </t>
    </r>
    <r>
      <rPr>
        <sz val="7"/>
        <rFont val="Arial Narrow"/>
        <family val="2"/>
      </rPr>
      <t>Mejorar la comunicación pública y divulgación de la CTeI, para promover proyectos, estrategias comunicativas, pedagógicas y divulgativa de alto impacto, con el objetivo de incentivar; estimular; promover modelos
abiertos y participativos de CTeI.</t>
    </r>
  </si>
  <si>
    <t>Adecuación de programas o iniciativas con el enfoque diferencial – Mesa de Concertación Indígenas</t>
  </si>
  <si>
    <t xml:space="preserve">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t>
  </si>
  <si>
    <t>Avance en la gestión de mecanismos con el enfoque diferencial para pueblos indígenas</t>
  </si>
  <si>
    <t>Para el primer trimestre de 2024 se cumple con la meta establecida en 17% de avance. Con el fin de dar cumplimiento a los hitos establecidos para el indicador “(EP-24) Avance en la gestión de mecanismos con el enfoque diferencial para pueblos indígenas”, en el primer trimestre del año, se diseñó y elaboró el instrumento de política pública llamado "Programa para el Fortalecimiento de Capacidades en Ciencia, Tecnología e Innovación (CTeI) y Reconocimiento de los Sistemas de Conocimientos Tradicionales y Ancestrales, así como de Innovaciones Sociales y Científicas de los Pueblos Étnicos en Colombia". Este instrumento, presentado ante comité viceministerial, se concibe como una apuesta de ajuste institucional para apoyar, financiar y acompañar proyectos de Ciencia, Tecnología e Innovación presentados y desarrollados por pueblos y comunidades étnicas en el país. Además, se llevó a cabo la construcción de la propuesta de términos de referencia del mecanismo de convocatoria para la lista de elegibles de proyectos de CTeI específicamente dirigidos a los pueblos indígenas. Esta iniciativa busca garantizar una participación equitativa y efectiva de dichas comunidades, organizaciones y pueblos, en el desarrollo científico y tecnológico del país, promoviendo la inclusión y el respeto de su cultura y prácticas. Asimismo, se desarrolló la propuesta metodológica para la socialización y el establecimiento de mesas técnicas participativas, con el fin de revisar y socializar participativamente los términos de referencia mencionados anteriormente. Estas mesas técnicas se conciben como espacios de diálogo y colaboración entre diferentes actores, especialmente las y los representantes de los pueblos étnicos, con el objetivo de garantizar la pertinencia, efectividad y relación con las necesidades territoriales de las convocatorias y proyectos a desarrollar.</t>
  </si>
  <si>
    <t>A partir del seguimiento adelantado por la Oficina Asesora de Planeación e Innovación Institucional - OAPII se evidencia que el Área responsable cumplió con lo establecido respecto del indicador y tareas para  el primer trimestre de la vigencia 2024.
Se recomienda mantener el trabajo articulado y de ser necesario realizar oportunamente las alertas correspondientes.</t>
  </si>
  <si>
    <r>
      <rPr>
        <b/>
        <sz val="7"/>
        <rFont val="Arial Narrow"/>
        <family val="2"/>
      </rPr>
      <t xml:space="preserve">Descripción: </t>
    </r>
    <r>
      <rPr>
        <sz val="7"/>
        <rFont val="Arial Narrow"/>
        <family val="2"/>
      </rPr>
      <t xml:space="preserve">El reporte cualitativo en GINA del primer trimestre de 2024, muestra que se diseñó y elaboró el "Programa para el Fortalecimiento de Capacidades en Ciencia, Tecnología e Innovación (CTeI) y Reconocimiento de los Sistemas de Conocimientos Tradicionales y Ancestrales, así como de Innovaciones Sociales y Científicas de los Pueblos Étnicos en Colombia". Este instrumento fue presentado ante el comité viceministerial y se reporta propuesta metodológica para la socialización y el establecimiento de mesas técnicas participativas, con el fin de revisar y socializar los términos de referencia.
</t>
    </r>
    <r>
      <rPr>
        <b/>
        <sz val="7"/>
        <rFont val="Arial Narrow"/>
        <family val="2"/>
      </rPr>
      <t xml:space="preserve">Análisis: </t>
    </r>
    <r>
      <rPr>
        <sz val="7"/>
        <rFont val="Arial Narrow"/>
        <family val="2"/>
      </rPr>
      <t xml:space="preserve">El reporte no detalla plan de trabajo con acciones concretas de su implementación, ni detalla la participación efectiva de las comunidades étnicas en el diseño y desarrollo del programa el cual es fundamental para cumplir con el enfoque diferencial.  
</t>
    </r>
    <r>
      <rPr>
        <b/>
        <sz val="7"/>
        <rFont val="Arial Narrow"/>
        <family val="2"/>
      </rPr>
      <t>Evaluación:</t>
    </r>
    <r>
      <rPr>
        <sz val="7"/>
        <rFont val="Arial Narrow"/>
        <family val="2"/>
      </rPr>
      <t xml:space="preserve"> El reporte no refiere planes de acción concretos tras la aprobación del programa por el comité viceministerial que permita el seguimiento a los hitos, fechas límite para cada fase del programa y actividades de coordinación con los actores para monitorear el seguimiento al progreso del programa. Las recomendaciones de la OAPII sugieren acciones de articulación y alertas que deben ser atendidas.</t>
    </r>
  </si>
  <si>
    <t xml:space="preserve"> Proyectos de CTeI dirigidos a consejos comunitarios, organizaciones y otras formas organizativas de las comunidades Negras, Afrocolombianas, Raizales y Palenqueras.</t>
  </si>
  <si>
    <t>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 Asistencia y participación en reuniones de articulación y retroalimentación del instrumento de política pública.
• Elaboración de ajustes al instrumento de política pública “Programa para el fortalecimiento de capacidades en CTeI y reconocimiento de los sistemas de conocimientos tradicionales y ancestrales e innovaciones sociales y científicas de los pueblos étnicos en Colombia”.</t>
  </si>
  <si>
    <t>Avance en la implementación de los mecanismos de Ciencia, Tecnología e Innovación dirigidos a consejos comunitarios, organizaciones y otras formas y expresiones organizativas de las comunidades Negras, Afrocolombianas, Raizales y Palenqueras</t>
  </si>
  <si>
    <t>Para el primer trimestre se cumple con la meta estipulada en 10% de avance. Esto se sustenta en: el Equipo Transversal Étnico y de Género(TEG) de la Dirección de Capacidades y Apropiación del Conocimiento, desarrolló los siguientes avances con relación al trimestre: i) Diseño y formulación de la ficha del instrumento de política pública “Programa para el fortalecimiento de capacidades en CTeI y reconocimiento de los sistemas de conocimientos tradicionales y ancestrales e innovaciones sociales y científicas de los pueblos étnicos en Colombia”. ii) Asistencia y participación en reuniones de articulación y retroalimentación del instrumento de política pública. iii) Elaboración de ajustes al instrumento de política pública “Programa para el fortalecimiento de capacidades en CTeI y reconocimiento de los sistemas de conocimientos tradicionales y ancestrales e innovaciones sociales y científicas de los pueblos étnicos en Colombia”.</t>
  </si>
  <si>
    <r>
      <rPr>
        <b/>
        <sz val="7"/>
        <rFont val="Arial Narrow"/>
        <family val="2"/>
      </rPr>
      <t xml:space="preserve">Descripción: </t>
    </r>
    <r>
      <rPr>
        <sz val="7"/>
        <rFont val="Arial Narrow"/>
        <family val="2"/>
      </rPr>
      <t xml:space="preserve">El reporte cualitativo en GINA del primer trimestre de 2024, refiere actividades de diseño y formulación de la Ficha del Instrumento de Política Pública,  se menciona la participación en reuniones para la articulación y retroalimentación del instrumento. Señala realización de ajustes al programa basado en retroalimentación. 
</t>
    </r>
    <r>
      <rPr>
        <b/>
        <sz val="7"/>
        <rFont val="Arial Narrow"/>
        <family val="2"/>
      </rPr>
      <t xml:space="preserve">
Análisis:</t>
    </r>
    <r>
      <rPr>
        <sz val="7"/>
        <rFont val="Arial Narrow"/>
        <family val="2"/>
      </rPr>
      <t xml:space="preserve"> El reporte no indica si los ajustes realizados han sido validados por todas las partes interesadas o si estos ajustes han mejorado la alineación del programa con las necesidades de las comunidades.  
</t>
    </r>
    <r>
      <rPr>
        <b/>
        <sz val="7"/>
        <rFont val="Arial Narrow"/>
        <family val="2"/>
      </rPr>
      <t xml:space="preserve">
Evaluación</t>
    </r>
    <r>
      <rPr>
        <sz val="7"/>
        <rFont val="Arial Narrow"/>
        <family val="2"/>
      </rPr>
      <t>: El reporte</t>
    </r>
    <r>
      <rPr>
        <b/>
        <sz val="7"/>
        <rFont val="Arial Narrow"/>
        <family val="2"/>
      </rPr>
      <t xml:space="preserve"> </t>
    </r>
    <r>
      <rPr>
        <sz val="7"/>
        <rFont val="Arial Narrow"/>
        <family val="2"/>
      </rPr>
      <t>no detalla acciones de validación y análisis de la retroalimentación de las comunidades beneficiarias. No detalla la interacción con las partes interesadas y la participación en reuniones de articulación y retroalimentación del instrumento de política pública.  Las recomendaciones de la OAPII sugieren acciones de articulación y alertas que deben ser atendidas.</t>
    </r>
  </si>
  <si>
    <t>Líder: Dirección de Capacidades y Apropiación del Conocimiento
Corresponsable: Dirección de Desarrollo Tecnológico e Innovación</t>
  </si>
  <si>
    <t xml:space="preserve">Adoptar enfoques de políticas públicas de investigación e innovación para resolver grandes desafíos sociales, económicos y ambientales del país
Reducir las brechas territoriales, étnicas y de género en CTeI </t>
  </si>
  <si>
    <r>
      <t xml:space="preserve">PE7. </t>
    </r>
    <r>
      <rPr>
        <sz val="7"/>
        <rFont val="Arial Narrow"/>
        <family val="2"/>
      </rPr>
      <t>Promover y fortalecer procesos de apropiación social del conocimiento y la innovación social en el territorio</t>
    </r>
  </si>
  <si>
    <t>Centro de bioeconomía para el Pacífico Colombiano</t>
  </si>
  <si>
    <t xml:space="preserve">Durante el primer trimestre,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
- 7 de febrero: Se llevó a cabo una reunión con la rectora de la Universidad de Nariño para explorar la viabilidad de implementar el centro de bioeconomía en la sede Mar Agrícola. Esta reunión inicial fue fundamental para sentar las bases de colaboración y apoyo institucional.
- 6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
- 13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
- 21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t>
  </si>
  <si>
    <t>Territorios en conflicto, transición y /o consolidación con programas o proyectos de Ciencia, Tecnología e Innovación que den respuesta a demandas sociales, productivas y/o ambientales desarrollados con actores locales - Centro de Bioeconomía</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</si>
  <si>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territorio que se espera apoyar.</t>
  </si>
  <si>
    <t>Fortalecer el derecho humano a la alimentación, los usos sostenibles de la biodiversidad y la construcción de paz a partir del desarrollo de sistemas agroecológicos, la innovación y el desarrollo tecnológico para optimizar el manejo de los excedentes agrícolas y la cadena de valor de bioproductos derivados de usos alternativos de plantas como coca, marihuana y amapola.
Desde la Oficina Asesora de Planeación e Innovación Institucional se recomienda establecer una mesa de trabajo para definir los indicadores así como la planificación de las tareas para los siguientes periodos de reporte que permitan dar cuenta de los resultados del programa especial.</t>
  </si>
  <si>
    <r>
      <rPr>
        <b/>
        <sz val="7"/>
        <rFont val="Arial Narrow"/>
        <family val="2"/>
      </rPr>
      <t xml:space="preserve">Descripción: </t>
    </r>
    <r>
      <rPr>
        <sz val="7"/>
        <rFont val="Arial Narrow"/>
        <family val="2"/>
      </rPr>
      <t xml:space="preserve">El reporte cualitativo en GINA del primer trimestre de 2024, muestra un avance en la estructuración del programa especial "Centro de bioeconomía para el Pacífico Colombiano". Muestra el Fortalecimiento de Alianzas y acciones tendientes establecer colaboraciones con instituciones académicas y gubernamentales.
</t>
    </r>
    <r>
      <rPr>
        <b/>
        <sz val="7"/>
        <rFont val="Arial Narrow"/>
        <family val="2"/>
      </rPr>
      <t xml:space="preserve">
Análisis</t>
    </r>
    <r>
      <rPr>
        <sz val="7"/>
        <rFont val="Arial Narrow"/>
        <family val="2"/>
      </rPr>
      <t>:  El reporte refiere de forma general colaboraciones que sugieren una inclusión activa de actores locales y académicos en el desarrollo del centro. No menciona explícitamente que se hayan concretado acuerdos claros o compromisos formales con la Universidad de Nariño. No se documentan acciones que muestren avance en la formalización de la colaboración con otros actores.</t>
    </r>
    <r>
      <rPr>
        <b/>
        <sz val="7"/>
        <rFont val="Arial Narrow"/>
        <family val="2"/>
      </rPr>
      <t xml:space="preserve">
</t>
    </r>
    <r>
      <rPr>
        <sz val="7"/>
        <rFont val="Arial Narrow"/>
        <family val="2"/>
      </rPr>
      <t xml:space="preserve">
</t>
    </r>
    <r>
      <rPr>
        <b/>
        <sz val="7"/>
        <rFont val="Arial Narrow"/>
        <family val="2"/>
      </rPr>
      <t>Evaluación:</t>
    </r>
    <r>
      <rPr>
        <sz val="7"/>
        <rFont val="Arial Narrow"/>
        <family val="2"/>
      </rPr>
      <t xml:space="preserve"> El reporte no detalla el monitoreo de alianzas con la academia y otros actores. Es necesario mantener un monitoreo cercano para garantizar que las acciones planificadas se implementen según lo previsto y se alcancen los resultados esperados en términos de impacto territorial, étnico y de género. Las recomendaciones de la OAPII sugieren realizar mesa de trabajo que debe ser atendida.</t>
    </r>
  </si>
  <si>
    <t>Programas y proyectos de CTeI apoyados, orientados a la reducción de las brechas territoriales, étnicas y de género ejecutados o en ejecución - Centro de Bioeconomía</t>
  </si>
  <si>
    <t>Durante el primer trimestre de 2024 se ha avanzado en la estructuración del programa especial "Centro de bioeconomía para el Pacífico Colombiano". De manera permanente, se ha estado revisando y evaluando estrategias para la implementación efectiva del centro de bioeconomía. Este enfoque estratégico no solo busca optimizar el uso de recursos biológicos de manera sostenible sino también fortalecer las alianzas con instituciones académicas y gubernamentales para maximizar el impacto de las iniciativas en el pacífico colombiano. A continuación, se presenta una línea de tiempo detallada de los eventos y acciones clave llevadas a cabo:7 de febrero: Se llevó a cabo una reunión con la rectora de la Universidad de Nariño para explorar la viabilidad de implementar el centro de bioeconomía en la sede Mar Agrícola. Esta reunión inicial fue fundamental para sentar las bases de colaboración y apoyo institucional.6 y 7 de marzo: Se realizó una visita técnica a la sede Mar Agrícola para evaluar las condiciones del lugar y determinar su idoneidad para albergar el centro de bioeconomía. La observación directa de la infraestructura y las capacidades existentes fue crucial para la planificación futura.13 de marzo: Se presentó el primer concepto técnico, el cual se basó en los hallazgos de la visita técnica. Este documento incluyó escenarios propuestos para la implementación del centro, abarcando aspectos clave como la infraestructura necesaria y las potenciales áreas de enfoque.21 de marzo: Durante una reunión con la viceministra María Camila, se discutieron nuevos escenarios estratégicos, incluyendo la posibilidad de establecer alianzas con la Universidad Nacional, evaluar la viabilidad de utilizar un puerto pesquero para el desarrollo de bioproductos, y considerar la donación de un predio por parte de la Gobernación de Nariño. Estas discusiones ampliaron significativamente el alcance y las posibilidades del proyecto.
Una vez se tengan los resultados de este programa se podrá detallar el programa o proyecto apoyado para la reducción de brechas.</t>
  </si>
  <si>
    <t>Líder: Viceministerio de Talento y Apropiación Social del Conocimiento. 
Corresponsables: Dirección de Capacidades y Apropiación del Conocimiento, 
Dirección de Desarrollo Tecnológico e Innovación,
Dirección de Ciencia</t>
  </si>
  <si>
    <t>Programa de CTeI para la transformación territorial</t>
  </si>
  <si>
    <t>Durante este primer trimestre de 2024 se realizaron diferentes reuniones de trabajo al interior del Ministerio, obteniendo los siguientes productos: (1) diseño y elaboración la ficha de proyecto especial tanto en PPT como en Excel (ver anexo); (2) avance en identificación de tres grandes subproductos: en cáñamo, en planta de coca, y, en patios agroecológicos, definiendo posibles: objetivos específicos, territorios, actividades, metas y monto presupuestal según las evidencias adjuntas en el reporte.</t>
  </si>
  <si>
    <t>Proyecto de I+D+i apoyado para la generación de bioproductos en los niveles TLR 1 a 4</t>
  </si>
  <si>
    <t>Apoyar la implementación del Centro de Bioeconomía para el Pacífico Colombiano en alianza con actores del orden regional y nacional
Desde la Oficina Asesora de Planeación e Innovación Institucional se recomienda establecer una mesa de trabajo para definir y/o reestructurar los indicadores así como la planificación de las tareas para los siguientes periodos de reporte que permitan dar cuenta de los resultados del programa especial.</t>
  </si>
  <si>
    <r>
      <rPr>
        <b/>
        <sz val="7"/>
        <rFont val="Arial Narrow"/>
        <family val="2"/>
      </rPr>
      <t>Descripción</t>
    </r>
    <r>
      <rPr>
        <sz val="7"/>
        <rFont val="Arial Narrow"/>
        <family val="2"/>
      </rPr>
      <t xml:space="preserve">: El reporte cualitativo en GINA del primer trimestre de 2024, refleja acciones frente a la estructuración del programa especial de Transformación Territorial, avance en la identificación de tres grandes subproductos: cáñamo, planta de coca y patios agroecológicos, lo que sugiere un enfoque en la generación de bioproductos y reuniones Internas del Ministerio. 
</t>
    </r>
    <r>
      <rPr>
        <b/>
        <sz val="7"/>
        <rFont val="Arial Narrow"/>
        <family val="2"/>
      </rPr>
      <t>Análisis</t>
    </r>
    <r>
      <rPr>
        <sz val="7"/>
        <rFont val="Arial Narrow"/>
        <family val="2"/>
      </rPr>
      <t xml:space="preserve">: El reporte no detalla avances específicos en los niveles TLR (Technology Readiness Level). Las acciones reportadas muestran avances preliminares en la estructuración del programa y la identificación de subproductos
</t>
    </r>
    <r>
      <rPr>
        <b/>
        <sz val="7"/>
        <rFont val="Arial Narrow"/>
        <family val="2"/>
      </rPr>
      <t xml:space="preserve">
Evaluación</t>
    </r>
    <r>
      <rPr>
        <sz val="7"/>
        <rFont val="Arial Narrow"/>
        <family val="2"/>
      </rPr>
      <t>: El reporte no menciona la implementación concreta de patios agroecológicos. No se menciona explícitamente una estrategia de apropiación social del conocimiento con enfoque restaurativo, ni definición de objetivos específicos, territorios, actividades, metas y presupuesto para los subproductos. No se mencionan alianzas específicas en el reporte. Las recomendaciones de la OAPII sugieren realizar mesa de trabajo que debe ser atendida.</t>
    </r>
  </si>
  <si>
    <t>Patios agroecológicos implementados como iniciativa de CTeI para garantizar el derecho humano a la alimentación</t>
  </si>
  <si>
    <t>Estrategia de apropiación social del conocimiento aplicada con enfoque restaurativo</t>
  </si>
  <si>
    <t>Alianzas apoyadas para el aprovechamiento del conocimiento, la conservación y el uso de la biodiversidad, sus bienes y servicios ecosistémicos - CTeI para la Transformación Territorial</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</si>
  <si>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las alianzas apoyadas.</t>
  </si>
  <si>
    <t>Territorios en conflicto, transición y /o consolidación con programas o proyectos de Ciencia, Tecnología e Innovación que den respuesta a demandas sociales, productivas y/o ambientales desarrollados con actores locales - CTeI para la Transformación</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</si>
  <si>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territorio apoyado.</t>
  </si>
  <si>
    <t>Programas y proyectos de CTeI apoyados, orientados a la reducción de las brechas territoriales, étnicas y de género ejecutados o en ejecución - CTeI para la Transformación Territorial</t>
  </si>
  <si>
    <t>Durante este primer trimestre de 2024 realizó la estructuración del programa especial Transformación Territorial mediante las siguientes actividades se realizaron diferentes reuniones de trabajo al interior del Ministerio, obteniendo los siguientes productos: (1) diseño y elaboración la ficha de proyecto especial tanto en PPT como en Excel; (2) avance en identificación de tres grandes subproductos: en cáñamo, en planta de coca, y, en patios agroecológicos, definiendo posibles: objetivos específicos, territorios, actividades, metas y monto presupuestal. Una vez se tengan los resultados del programa se podrá detallar el programa o proyecto apoyado para reducción de brechas.</t>
  </si>
  <si>
    <t>Despacho del Ministerio (Internacionalización)</t>
  </si>
  <si>
    <t>Ejes Transformaciones: 
2. Seguridad humana y justicia social
3. Derecho humano a la alimentación
4. Internacionalización, transformación
productiva para la vida y acción climática
5. Convergencia Regional
Ejes Transversales:
6.Actores Diferenciales para el Cambio
7. Paz Total e Integral</t>
  </si>
  <si>
    <t>Adoptar enfoques de políticas públicas de investigación e innovación para resolver grandes desafíos sociales, económicos y ambientales del país 
Gestionar recursos para el SNCTI
Fortalecer la gobernanza del SNCTI y sus capacidades a través de políticas públicas, planes y  programas de CTeI</t>
  </si>
  <si>
    <r>
      <t xml:space="preserve">(PE8) </t>
    </r>
    <r>
      <rPr>
        <sz val="7"/>
        <rFont val="Arial Narrow"/>
        <family val="2"/>
      </rPr>
      <t>Aumentar la cooperación a nivel internacional para consolidar el SNCTI</t>
    </r>
  </si>
  <si>
    <t>Articulación y cooperación internacional</t>
  </si>
  <si>
    <t>Participación y/o coordinación de espacios o escenarios de posicionamiento internacional de la CTeI. para el primer trimestre, se planificó y organizó las gestiones pertinentes para el  evento CEPAL que se realizará el 4 y 5 de abril. Como evidencia se carga las relatorías de las reuniones, que resumen los puntos claves para la planeación del evento.
Para la convocatorias Europa, se realizaron reuniones para definir acuerdos con las partes en las que se establecen los términos y condiciones. Como evidencia se carga: 1 informe base de la convocatoria Amsud, 1 acta de reunión Ecos nord y 1 acta de reunión DAAD. 
Finalmente, para la  convocatoria con CABBIO, se inicia la elaboración de los términos de referencia, y, para  MapBio, se está avanzando en el diseño de la metodología mediante mesas técnicas con GGGI para la selección de los bioproductos a partir del banco de elegibles. Se carga reporte seguimiento del mes de marzo, proporcionado por el equipo DDTI, quienes lideran dichos proyectos.</t>
  </si>
  <si>
    <t>Participación y/o coordinación de espacios o escenarios de posicionamiento internacional de la CTeI</t>
  </si>
  <si>
    <t>Para el primer trimestre del 2024, se coordinó la participación de la Ministra en una misión diplomática con los Estados Unidos Mexicanos, con el objetivo de fortalecer las relaciones bilaterales y articular al Ministerio de Ciencia, Tecnología e Innovación de Colombia con instituciones líderes en Ciencia, Tecnología e Innovación (CTeI) de México.
Como resultado se llegaron a acuerdos con la embajada de Colombia en México, enfocados en el fortalecimiento de alianzas y de cooperación con la diáspora científica colombiana en México y, la firma de un memorando de entendimiento con el Consejo Nacional de Humanidades ciencias y tecnología CONAHCYT.</t>
  </si>
  <si>
    <r>
      <rPr>
        <b/>
        <sz val="7"/>
        <rFont val="Arial Narrow"/>
        <family val="2"/>
      </rPr>
      <t xml:space="preserve">Descripción: </t>
    </r>
    <r>
      <rPr>
        <sz val="7"/>
        <rFont val="Arial Narrow"/>
        <family val="2"/>
      </rPr>
      <t xml:space="preserve">El reporte cualitativo en GINA del primer trimestre de 2024, señala actividades de planificación y organización de gestiones pertinentes para el evento CEPAL, Convocatoria Europa. Reuniones para definir acuerdos con las partes, estableciendo términos y condiciones. La evidencia muestra informe, actas, términos de referencia y avance en el diseño de la metodología y realización de mesas técnicas.
</t>
    </r>
    <r>
      <rPr>
        <b/>
        <sz val="7"/>
        <rFont val="Arial Narrow"/>
        <family val="2"/>
      </rPr>
      <t>Análisis:</t>
    </r>
    <r>
      <rPr>
        <sz val="7"/>
        <rFont val="Arial Narrow"/>
        <family val="2"/>
      </rPr>
      <t xml:space="preserve"> El reporte señala la evaluación del avance en el diseño de la metodología para MapBio y la elaboración de términos de referencia para CABBIO pero no específica los hitos alcanzados y los desafíos enfrentados. Refiere acciones que muestran progreso en la articulación y cooperación internacional, con evidencias de planificación y acuerdos en proceso.
</t>
    </r>
    <r>
      <rPr>
        <b/>
        <sz val="7"/>
        <rFont val="Arial Narrow"/>
        <family val="2"/>
      </rPr>
      <t xml:space="preserve">Evaluación: </t>
    </r>
    <r>
      <rPr>
        <sz val="7"/>
        <rFont val="Arial Narrow"/>
        <family val="2"/>
      </rPr>
      <t>El reporte no describe los resultados de las reuniones de la convocatoria Europa. No especifica los hitos alcanzados y los desafíos enfrentados en la elaboración de términos de referencia para CABBIO y el diseño de la metodología para MapBio. Las recomendaciones de la OAPII sugieren mantener trabajo articulado y generación de alertas que deben ser atendidas.</t>
    </r>
  </si>
  <si>
    <t>Espacios de cooperación científica internacional apoyados para la internacionalización del capital humano del SNCTI</t>
  </si>
  <si>
    <t>Para el primer trimestre se cumplió con la meta estipulada en 7% de avance. Se realizó la negociación con aliados internacionales (DAAD, ECOS NORD y AMSUD) acerca de los términos de referencia, es decir, se tuvieron reuniones con ellos para definir las líneas temáticas, fechas de cierre, apertura, evaluaciones y características propias de las convocatorias. Finalmente se firmó un acta con cada aliado donde quedaron estipuladas las condiciones negociadas. Cabe anotar que la convocatoria con AMSUD ya se abrió y se publicó en la página del Ministerio.</t>
  </si>
  <si>
    <t>Líder Dirección de Desarrollo Tecnológico e Innovación
Corresponsable Internacionalización</t>
  </si>
  <si>
    <t>Alianzas apoyadas para el aprovechamiento del conocimiento, la conservación y el uso de la biodiversidad, sus bienes y servicios ecosistémicos - Internacionalización</t>
  </si>
  <si>
    <t>Para este primer trimestre de 2024, se esta avanzando en la metodología para la selección de los dos bioproductos que serán beneficiados con la aceleración a partir del Banco de Elegibles de la Convocatoria MapBio 3.0. 
Al 31 de marzo de 2024, se ha iniciado la elaboración de los Términos de Referencia para la Convocatoria de Cursos CABBIO que se realizarán en Colombia.</t>
  </si>
  <si>
    <t>Líder: Oficina Asesora de Planeación e Innovación Institucional
Corresponsables: Secretaría General (Atención al Ciudadano), Dirección de Gestión de Recursos, Dirección de Talento Humano, Dirección Administrativa y Financiera, Oficina de Tecnologías y Sistemas de Información, Oficina Asesora de Comunicaciones y Oficina Asesora Jurídica</t>
  </si>
  <si>
    <t>Ejes Transformaciones: 
5. Convergencia Regional
Ejes Transversales:
6.Actores Diferenciales para el Cambio
7. Paz Total e Integral</t>
  </si>
  <si>
    <t>Fortalecer la institucionalidad del ministerio a través de la gestión del talento humano, la calidad y  la innovación en la gestión pública</t>
  </si>
  <si>
    <r>
      <t xml:space="preserve">(PE9) </t>
    </r>
    <r>
      <rPr>
        <sz val="7"/>
        <rFont val="Arial Narrow"/>
        <family val="2"/>
      </rPr>
      <t>Fortalecer la institucionalidad del ministerio mediante la implementación, sostenimiento, mejora de requisitos y buenas prácticas en materia de gestión, desempeño y transparencia para generar la confianza y legitimidad en la ciudadanía</t>
    </r>
  </si>
  <si>
    <t>Gestión para el cierre de brechas y la mejora continua del desempeño institucional y del aprendizaje organizacional</t>
  </si>
  <si>
    <t xml:space="preserve">Subcategoría: Cierre de brechas y mejora continua del desempeño institucional
1 er Trimestre: Seguimiento a las actividades relacionadas con el rediseño organizacional - Se reporta la información presentada en reunión a la Ministra, insumos reportados con base en los productos entregados por el consultor en el marco del Contrato 791 de 2023. 
1 er Trimestre: Seguimiento a los temas de Gestión de la Información - En el informe adjunto a este reporte se detallan los avances realizados durante el primer trimestre 2024 para dar cumplimiento a los lineamientos de la Política de Gestión de Información Estadística del Modelo Integrado de Planeación y Gestión a cargo de la Oficina Asesora de Planeación e Innovación Institucional, en lo referente a la gestión de información, planeación estratégica, seguimiento y control, mejora continua y generación, procesamiento, análisis y difusión de información estadística, esto con el objetivo de aportar al cierre de brechas y la mejora continua del desempeño institucional. En este informe se detallan las actividades relacionadas con planeación estratégica (PAI, PEI) a través de los indicadores programáticos y estratégicos establecidos para la vigencia 2024, procesamiento de información de los archivos de datos del repositorio de la OAPII y la difusión de información estadística a través de los tableros/fichas publicados en el portal La Ciencia en Cifras, lo anterior atendiendo a lo establecido en el procedimiento Gestión de Información de la Oficina Asesora de Planeación e Innovación Institucional (código D101PR04). En el informe se describen los enlaces de la Unidad de Drive en donde reposan los soportes o evidencias de cada una de las actividades descritas y realizadas por el equipo durante el primer trimestre 2024.
1 er Trimestre: Seguimiento ejecución presupuestal del Ministerio - Mediante Decreto 2295 del 29 de diciembre de 2023 “Por medio del cual se liquida el Presupuesto General de la Nación para la vigencia fiscal de 2024, se detallan las apropiaciones y se clasifican y definen los gastos”, se asignó al Ministerio de Ciencia, Tecnología e Innovación la suma de $367.474 millones para Gastos de Inversión. Con base en esta información el Ministerio realizó la correspondiente desagregación y asignación del Presupuesto de Inversión de la vigencia fiscal 2024.
Con corte al primer trimestre de 2024 se tiene una ejecución del presupuesto general de la nación del 12,24% entre funcionamiento e inversión. Lo correspondiente a inversión se tiene comprometido $256.490 millones con el 69,80% de ejecución en compromisos ocupando el primer puesto entre todos los ministerios; en cuanto a obligaciones se tiene ejecución del 12,11% cumpliendo la meta programada para el primer trimestre. Los principales proyectos que movieron esta ejecución fueron: Capacitación de recursos humanos, fortalecimiento de la gobernanza y fortalecimiento institucional, especialmente con el pago de prestación de servicios. Se adjunta el informe de ejecución presupuestal con corte al 31 de marzo de 2024 presentado al comité ministerial
1er Trimestre: Desarrollo de las actividades de la fase 1 de la Estrategia de Cierre de Brechas y Mejora continua - Se comparte informe del primer trimestre de 2024 se desarrollaron las actividades programadas como parte de la fase de alistamiento de estrategia de Cierre de Brechas y Mejora Continua a través de la cual se impulsa el Modelo Integrado de Planeación y Gestión del interior del Ministerio, en el marco del fortalecimiento institucional, desde cuatro ejes (estrategia de servicio, RUTA FURAG 2023, Sistema Integrado de Planeación y Gestión, Intervención Integral de procesos) - Se realiza comité de gestión y desempeño sectorial e Institucional el 26 de febrero, donde se presentan varios de los temas y estrategias planteadas en el marco de la iniciativa de cierre de brechas y mejora continua, se adjunta acta y presentación
Subcategoría: Generar experiencias de aprendizaje organizacional para incentivar y visibilizar el capital intelectual de la entidad - Durante el primer trimestre de 2024 se desarrollaron las actividades programadas como parte de la fase de alistamiento de estrategia de Experiencias de Aprendizaje a través de la cual se impulsa la política de Gestión del Conocimiento y la Innovación, en el marco del fortalecimiento institucional. Se adjunta el informe que describe los ejes y sus productos - En la sesión del Comité de Gestión y desempeño Institucional del 26 de febrero de 2024 se presentó la estrategia para el fortalecimiento institucional en la cual está incluida la iniciativa de experiencias de aprendizaje con las cuales se impulsa la cultura de la innovación al interior de la entidad. En esta iniciativa hay tres ejes: 1. Uso y Apropiación, 2. Narrativas Institucionales, 3. Desarrollo de Capacidades. En la misma sesión del Comité se aprobó la conformación de la Mesa de Transformación Cultural y la Innovación, que será la instancia desde la cual se van a articular las acciones de experiencias de aprendizaje con la Dirección de Talento Humano, Comunicaciones, el Despacho y la OTSI.	</t>
  </si>
  <si>
    <t>Índice de desempeño Institucional</t>
  </si>
  <si>
    <t>Estar entre los 7 Primeros Lugares</t>
  </si>
  <si>
    <r>
      <rPr>
        <b/>
        <sz val="7"/>
        <rFont val="Arial Narrow"/>
        <family val="2"/>
      </rPr>
      <t>Descripción:</t>
    </r>
    <r>
      <rPr>
        <sz val="7"/>
        <rFont val="Arial Narrow"/>
        <family val="2"/>
      </rPr>
      <t xml:space="preserve"> El reporte cualitativo en GINA del primer trimestre de 2024, muestra avance frente al rediseño organizacional con reuniones e insumos reportados con base en los productos del consultor (Contrato 791 de 2023). Avances en el cumplimiento de la Política de Gestión de Información Estadística del Modelo Integrado de Planeación y Gestión. Seguimiento a la ejecución presupuestal con evaluación positiva de compromisos y obligaciones. Desarrollo de seguimiento a la Gestión de la Información y sesiones del comité de gestión y desempeño sectorial e institucional.
</t>
    </r>
    <r>
      <rPr>
        <b/>
        <sz val="7"/>
        <rFont val="Arial Narrow"/>
        <family val="2"/>
      </rPr>
      <t xml:space="preserve">Análisis: </t>
    </r>
    <r>
      <rPr>
        <sz val="7"/>
        <rFont val="Arial Narrow"/>
        <family val="2"/>
      </rPr>
      <t xml:space="preserve">El reporte refleja las acciones adelantadas para cumplir con la iniciativa. La evidencia del comité refleja información más detallada que podría incluirse en el reporte. La conformación de la Mesa de Transformación Cultural y la Innovación, podría detallarse en el reporte respecto a su operación y funcionamiento.
</t>
    </r>
    <r>
      <rPr>
        <b/>
        <sz val="7"/>
        <rFont val="Arial Narrow"/>
        <family val="2"/>
      </rPr>
      <t xml:space="preserve">
Evaluación:</t>
    </r>
    <r>
      <rPr>
        <sz val="7"/>
        <rFont val="Arial Narrow"/>
        <family val="2"/>
      </rPr>
      <t xml:space="preserve"> El reporte de las actividades indica un progreso adecuado en la iniciativa de "Gestión para el cierre de brechas y la mejora continua del desempeño institucional y del aprendizaje organizacional", mostrando seguimiento al progreso de los indicadores. Las recomendaciones de la OAPII sugieren mantener trabajo articulado y generación de alertas que deben ser atendidas.</t>
    </r>
  </si>
  <si>
    <t>Estrategia implementada para el cierre de brechas y la mejora continua del desempeño institucional</t>
  </si>
  <si>
    <t>Se realiza cumplimiento del 25% de acuerdo con la meta planteada para el primer trimestre de la vigencia 2024, llevando a cabo las actividades asociadas a la etapa de alistamiento de la estrategia de cierre de brechas y mejora continua.</t>
  </si>
  <si>
    <t>Estrategia implementada para generar experiencias de aprendizaje organizacional que incentiven y visibilicen el capital intelectual de la entidad</t>
  </si>
  <si>
    <t>Se realiza cumplimiento del 25% de acuerdo con la meta establecida para el primer trimestre del 2024, llevando a cabo el total de las actividades contempladas para la fase de alistamiento. La estrategia  se crea para la generación de experiencias de aprendizaje organizacional está a cargo del Equipo de Fortalecimiento Organizacional de la Oficina de Planeación e Innovación Institucional, y tiene como propósito promover la cultura de la innovación al interior de la entidad en tres ejes: 1.Uso y apropiación, 2.Narrativas Institucionales y 3.Desarrollo de capacidades.
Dentro de las actividades se encuentra fomentar la gestión del conocimiento en el Ministerio, involucrar al nivel directivo en la gestión cultural organizacional en innovación y movilizar el desarrollo organizacional hacia el cumplimiento de metas estratégicas, la transparencia y la mejora continua.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</si>
</sst>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0_ ;\-#,##0\ "/>
    <numFmt numFmtId="165" formatCode="_-&quot;$&quot;\ * #,##0_-;\-&quot;$&quot;\ * #,##0_-;_-&quot;$&quot;\ * &quot;-&quot;??_-;_-@_-"/>
  </numFmts>
  <fonts count="15" x14ac:knownFonts="1">
    <font>
      <sz val="11"/>
      <color theme="1"/>
      <name val="Calibri"/>
      <scheme val="minor"/>
    </font>
    <font>
      <sz val="11"/>
      <name val="Arial Narrow"/>
      <family val="2"/>
    </font>
    <font>
      <sz val="12"/>
      <name val="Arial Narrow"/>
      <family val="2"/>
    </font>
    <font>
      <b/>
      <sz val="12"/>
      <name val="Arial Narrow"/>
      <family val="2"/>
    </font>
    <font>
      <sz val="8"/>
      <name val="Arial Narrow"/>
      <family val="2"/>
    </font>
    <font>
      <b/>
      <sz val="14"/>
      <name val="Arial Narrow"/>
      <family val="2"/>
    </font>
    <font>
      <b/>
      <sz val="8"/>
      <name val="Arial Narrow"/>
      <family val="2"/>
    </font>
    <font>
      <b/>
      <sz val="11"/>
      <name val="Arial Narrow"/>
      <family val="2"/>
    </font>
    <font>
      <sz val="10"/>
      <name val="Arial Narrow"/>
      <family val="2"/>
    </font>
    <font>
      <b/>
      <sz val="9"/>
      <name val="Arial Narrow"/>
      <family val="2"/>
    </font>
    <font>
      <b/>
      <sz val="10"/>
      <name val="Arial Narrow"/>
      <family val="2"/>
    </font>
    <font>
      <sz val="9"/>
      <name val="Arial Narrow"/>
      <family val="2"/>
    </font>
    <font>
      <sz val="7"/>
      <name val="Arial Narrow"/>
      <family val="2"/>
    </font>
    <font>
      <b/>
      <sz val="7"/>
      <name val="Arial Narrow"/>
      <family val="2"/>
    </font>
    <font>
      <sz val="11"/>
      <color theme="1"/>
      <name val="Calibri"/>
      <family val="2"/>
      <scheme val="minor"/>
    </font>
  </fonts>
  <fills count="24">
    <fill>
      <patternFill patternType="none"/>
    </fill>
    <fill>
      <patternFill patternType="gray125"/>
    </fill>
    <fill>
      <patternFill patternType="solid">
        <fgColor theme="0"/>
        <bgColor theme="0"/>
      </patternFill>
    </fill>
    <fill>
      <patternFill patternType="solid">
        <fgColor theme="0" tint="-0.14999847407452621"/>
        <bgColor theme="0"/>
      </patternFill>
    </fill>
    <fill>
      <patternFill patternType="solid">
        <fgColor theme="0"/>
        <bgColor indexed="64"/>
      </patternFill>
    </fill>
    <fill>
      <patternFill patternType="solid">
        <fgColor rgb="FFEBF7FF"/>
        <bgColor indexed="64"/>
      </patternFill>
    </fill>
    <fill>
      <patternFill patternType="solid">
        <fgColor theme="8" tint="0.79998168889431442"/>
        <bgColor indexed="64"/>
      </patternFill>
    </fill>
    <fill>
      <patternFill patternType="solid">
        <fgColor theme="0" tint="-0.14999847407452621"/>
        <bgColor rgb="FFF2F2F2"/>
      </patternFill>
    </fill>
    <fill>
      <patternFill patternType="solid">
        <fgColor rgb="FFF2F2F2"/>
        <bgColor rgb="FFF2F2F2"/>
      </patternFill>
    </fill>
    <fill>
      <patternFill patternType="solid">
        <fgColor theme="2" tint="-0.14999847407452621"/>
        <bgColor rgb="FFF2F2F2"/>
      </patternFill>
    </fill>
    <fill>
      <patternFill patternType="solid">
        <fgColor theme="0" tint="-4.9989318521683403E-2"/>
        <bgColor rgb="FFF2F2F2"/>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4.9989318521683403E-2"/>
        <bgColor rgb="FFD8D8D8"/>
      </patternFill>
    </fill>
    <fill>
      <patternFill patternType="solid">
        <fgColor theme="6" tint="0.79998168889431442"/>
        <bgColor rgb="FFF2F2F2"/>
      </patternFill>
    </fill>
    <fill>
      <patternFill patternType="solid">
        <fgColor rgb="FFEAEAEA"/>
        <bgColor rgb="FFF2F2F2"/>
      </patternFill>
    </fill>
    <fill>
      <patternFill patternType="solid">
        <fgColor rgb="FFF7F7F7"/>
        <bgColor indexed="64"/>
      </patternFill>
    </fill>
    <fill>
      <patternFill patternType="solid">
        <fgColor theme="0" tint="-0.14999847407452621"/>
        <bgColor indexed="64"/>
      </patternFill>
    </fill>
    <fill>
      <patternFill patternType="solid">
        <fgColor rgb="FFD8D8D8"/>
        <bgColor rgb="FFD8D8D8"/>
      </patternFill>
    </fill>
    <fill>
      <patternFill patternType="solid">
        <fgColor rgb="FFEAEAEA"/>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s>
  <borders count="5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diagonal/>
    </border>
    <border>
      <left/>
      <right/>
      <top style="medium">
        <color indexed="64"/>
      </top>
      <bottom/>
      <diagonal/>
    </border>
    <border>
      <left/>
      <right style="medium">
        <color auto="1"/>
      </right>
      <top style="medium">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medium">
        <color auto="1"/>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auto="1"/>
      </right>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4" fontId="14" fillId="0" borderId="0" applyFont="0" applyFill="0" applyBorder="0" applyAlignment="0" applyProtection="0"/>
    <xf numFmtId="9" fontId="14" fillId="0" borderId="0" applyFont="0" applyFill="0" applyBorder="0" applyAlignment="0" applyProtection="0"/>
  </cellStyleXfs>
  <cellXfs count="332">
    <xf numFmtId="0" fontId="0" fillId="0" borderId="0" xfId="0"/>
    <xf numFmtId="0" fontId="1" fillId="0" borderId="0" xfId="0" applyFont="1" applyAlignment="1">
      <alignment vertical="top"/>
    </xf>
    <xf numFmtId="0" fontId="2" fillId="2" borderId="1" xfId="0" applyFont="1" applyFill="1" applyBorder="1" applyAlignment="1">
      <alignment vertical="top" wrapText="1"/>
    </xf>
    <xf numFmtId="0" fontId="3" fillId="2" borderId="0" xfId="0" applyFont="1" applyFill="1" applyAlignment="1">
      <alignment vertical="top" wrapText="1"/>
    </xf>
    <xf numFmtId="0" fontId="2" fillId="2" borderId="0" xfId="0" applyFont="1" applyFill="1" applyAlignment="1">
      <alignment vertical="center" wrapText="1"/>
    </xf>
    <xf numFmtId="0" fontId="2" fillId="2" borderId="0" xfId="0" applyFont="1" applyFill="1" applyAlignment="1">
      <alignment vertical="top" wrapText="1"/>
    </xf>
    <xf numFmtId="0" fontId="4" fillId="2" borderId="0" xfId="0" applyFont="1" applyFill="1" applyAlignment="1">
      <alignment vertical="top" wrapText="1"/>
    </xf>
    <xf numFmtId="0" fontId="2" fillId="2" borderId="0" xfId="0" applyFont="1" applyFill="1" applyAlignment="1">
      <alignment horizontal="left" vertical="center" wrapText="1"/>
    </xf>
    <xf numFmtId="0" fontId="2" fillId="2" borderId="0" xfId="0" applyFont="1" applyFill="1" applyAlignment="1">
      <alignment horizontal="justify" vertical="top" wrapText="1"/>
    </xf>
    <xf numFmtId="0" fontId="2" fillId="2" borderId="0" xfId="0" applyFont="1" applyFill="1" applyAlignment="1">
      <alignment horizontal="center" vertical="center" wrapText="1"/>
    </xf>
    <xf numFmtId="0" fontId="1" fillId="0" borderId="0" xfId="0" applyFont="1"/>
    <xf numFmtId="0" fontId="3" fillId="0" borderId="2" xfId="0" applyFont="1" applyBorder="1" applyAlignment="1">
      <alignment horizontal="center" vertical="top"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2" borderId="0" xfId="0" applyFont="1" applyFill="1" applyAlignment="1">
      <alignment horizontal="center" vertical="top"/>
    </xf>
    <xf numFmtId="0" fontId="3" fillId="2" borderId="0" xfId="0" applyFont="1" applyFill="1" applyAlignment="1">
      <alignment horizontal="center" vertical="center"/>
    </xf>
    <xf numFmtId="0" fontId="6" fillId="2" borderId="0" xfId="0" applyFont="1" applyFill="1" applyAlignment="1">
      <alignment horizontal="center" vertical="top"/>
    </xf>
    <xf numFmtId="0" fontId="2" fillId="2" borderId="0" xfId="0" applyFont="1" applyFill="1" applyAlignment="1">
      <alignment horizontal="center" vertical="top" wrapText="1"/>
    </xf>
    <xf numFmtId="0" fontId="8" fillId="4" borderId="0" xfId="0" applyFont="1" applyFill="1" applyAlignment="1">
      <alignment wrapText="1"/>
    </xf>
    <xf numFmtId="0" fontId="8" fillId="4" borderId="0" xfId="0" applyFont="1" applyFill="1" applyAlignment="1">
      <alignment horizontal="center" vertical="center" wrapText="1"/>
    </xf>
    <xf numFmtId="0" fontId="11" fillId="4" borderId="0" xfId="0" applyFont="1" applyFill="1" applyAlignment="1">
      <alignment wrapText="1"/>
    </xf>
    <xf numFmtId="0" fontId="9" fillId="10" borderId="29" xfId="0" applyFont="1" applyFill="1" applyBorder="1" applyAlignment="1">
      <alignment horizontal="center" vertical="center" wrapText="1"/>
    </xf>
    <xf numFmtId="0" fontId="9" fillId="13" borderId="29" xfId="0" applyFont="1" applyFill="1" applyBorder="1" applyAlignment="1">
      <alignment horizontal="center" vertical="center" wrapText="1"/>
    </xf>
    <xf numFmtId="0" fontId="11" fillId="0" borderId="0" xfId="0" applyFont="1"/>
    <xf numFmtId="0" fontId="12" fillId="0" borderId="33" xfId="0" applyFont="1" applyBorder="1" applyAlignment="1">
      <alignment horizontal="center" vertical="top" wrapText="1" readingOrder="1"/>
    </xf>
    <xf numFmtId="9" fontId="12" fillId="0" borderId="33" xfId="0" applyNumberFormat="1" applyFont="1" applyBorder="1" applyAlignment="1">
      <alignment horizontal="center" vertical="center" wrapText="1"/>
    </xf>
    <xf numFmtId="9" fontId="12" fillId="17" borderId="33" xfId="0" applyNumberFormat="1" applyFont="1" applyFill="1" applyBorder="1" applyAlignment="1">
      <alignment horizontal="center" vertical="center" wrapText="1"/>
    </xf>
    <xf numFmtId="9" fontId="12" fillId="18" borderId="33" xfId="0" applyNumberFormat="1" applyFont="1" applyFill="1" applyBorder="1" applyAlignment="1">
      <alignment horizontal="center" vertical="center" wrapText="1"/>
    </xf>
    <xf numFmtId="9" fontId="12" fillId="2" borderId="33" xfId="2" applyFont="1" applyFill="1" applyBorder="1" applyAlignment="1">
      <alignment horizontal="center" vertical="center" wrapText="1"/>
    </xf>
    <xf numFmtId="0" fontId="12" fillId="0" borderId="37" xfId="0" applyFont="1" applyBorder="1" applyAlignment="1">
      <alignment horizontal="left" vertical="center" wrapText="1"/>
    </xf>
    <xf numFmtId="0" fontId="12" fillId="0" borderId="33" xfId="0" applyFont="1" applyBorder="1" applyAlignment="1">
      <alignment horizontal="justify" vertical="top" wrapText="1"/>
    </xf>
    <xf numFmtId="0" fontId="12" fillId="0" borderId="0" xfId="0" applyFont="1"/>
    <xf numFmtId="0" fontId="12" fillId="0" borderId="2" xfId="0" applyFont="1" applyBorder="1" applyAlignment="1">
      <alignment horizontal="center" vertical="top" wrapText="1"/>
    </xf>
    <xf numFmtId="0" fontId="12" fillId="0" borderId="2" xfId="0" applyFont="1" applyBorder="1" applyAlignment="1">
      <alignment horizontal="center" vertical="center" wrapText="1" readingOrder="1"/>
    </xf>
    <xf numFmtId="0" fontId="12" fillId="0" borderId="2" xfId="0" applyFont="1" applyBorder="1" applyAlignment="1">
      <alignment horizontal="left" vertical="top" wrapText="1" readingOrder="1"/>
    </xf>
    <xf numFmtId="0" fontId="12" fillId="0" borderId="2" xfId="0" applyFont="1" applyBorder="1" applyAlignment="1">
      <alignment horizontal="center" vertical="top" wrapText="1" readingOrder="1"/>
    </xf>
    <xf numFmtId="0" fontId="12" fillId="17" borderId="2" xfId="0" applyFont="1" applyFill="1" applyBorder="1" applyAlignment="1">
      <alignment horizontal="center" vertical="center" wrapText="1" readingOrder="1"/>
    </xf>
    <xf numFmtId="9" fontId="12" fillId="18" borderId="2" xfId="0" applyNumberFormat="1" applyFont="1" applyFill="1" applyBorder="1" applyAlignment="1">
      <alignment horizontal="center" vertical="center" wrapText="1"/>
    </xf>
    <xf numFmtId="9" fontId="12" fillId="2" borderId="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 xfId="0" applyFont="1" applyBorder="1" applyAlignment="1">
      <alignment horizontal="justify" vertical="center" wrapText="1"/>
    </xf>
    <xf numFmtId="9" fontId="12" fillId="0" borderId="2" xfId="0" applyNumberFormat="1" applyFont="1" applyBorder="1" applyAlignment="1">
      <alignment horizontal="center" vertical="center" wrapText="1"/>
    </xf>
    <xf numFmtId="9" fontId="12" fillId="17" borderId="2" xfId="0" applyNumberFormat="1" applyFont="1" applyFill="1" applyBorder="1" applyAlignment="1">
      <alignment horizontal="center" vertical="center" wrapText="1"/>
    </xf>
    <xf numFmtId="1" fontId="12" fillId="18" borderId="2" xfId="0" applyNumberFormat="1" applyFont="1" applyFill="1" applyBorder="1" applyAlignment="1">
      <alignment horizontal="center" vertical="center" wrapText="1"/>
    </xf>
    <xf numFmtId="0" fontId="12" fillId="0" borderId="2" xfId="0" applyFont="1" applyBorder="1" applyAlignment="1">
      <alignment horizontal="justify" vertical="top" wrapText="1"/>
    </xf>
    <xf numFmtId="0" fontId="12" fillId="0" borderId="25" xfId="0" applyFont="1" applyBorder="1" applyAlignment="1">
      <alignment horizontal="center" vertical="top" wrapText="1"/>
    </xf>
    <xf numFmtId="0" fontId="12" fillId="0" borderId="25" xfId="0" applyFont="1" applyBorder="1" applyAlignment="1">
      <alignment horizontal="center" vertical="center" wrapText="1" readingOrder="1"/>
    </xf>
    <xf numFmtId="0" fontId="12" fillId="0" borderId="25" xfId="0" applyFont="1" applyBorder="1" applyAlignment="1">
      <alignment horizontal="left" vertical="top" wrapText="1" readingOrder="1"/>
    </xf>
    <xf numFmtId="0" fontId="12" fillId="0" borderId="25" xfId="0" applyFont="1" applyBorder="1" applyAlignment="1">
      <alignment horizontal="center" vertical="top" wrapText="1" readingOrder="1"/>
    </xf>
    <xf numFmtId="9" fontId="12" fillId="0" borderId="25" xfId="0" applyNumberFormat="1" applyFont="1" applyBorder="1" applyAlignment="1">
      <alignment horizontal="center" vertical="center" wrapText="1"/>
    </xf>
    <xf numFmtId="9" fontId="12" fillId="17" borderId="25" xfId="0" applyNumberFormat="1" applyFont="1" applyFill="1" applyBorder="1" applyAlignment="1">
      <alignment horizontal="center" vertical="center" wrapText="1"/>
    </xf>
    <xf numFmtId="10" fontId="12" fillId="18" borderId="25" xfId="0" applyNumberFormat="1" applyFont="1" applyFill="1" applyBorder="1" applyAlignment="1">
      <alignment horizontal="center" vertical="center" wrapText="1"/>
    </xf>
    <xf numFmtId="9" fontId="12" fillId="2" borderId="25" xfId="2" applyFont="1" applyFill="1" applyBorder="1" applyAlignment="1">
      <alignment horizontal="center" vertical="center" wrapText="1"/>
    </xf>
    <xf numFmtId="0" fontId="12" fillId="0" borderId="43" xfId="0" applyFont="1" applyBorder="1" applyAlignment="1">
      <alignment horizontal="left" vertical="center" wrapText="1"/>
    </xf>
    <xf numFmtId="0" fontId="12" fillId="0" borderId="25" xfId="0" applyFont="1" applyBorder="1" applyAlignment="1">
      <alignment horizontal="justify" vertical="top" wrapText="1"/>
    </xf>
    <xf numFmtId="0" fontId="12" fillId="0" borderId="18" xfId="0" applyFont="1" applyBorder="1" applyAlignment="1">
      <alignment horizontal="center" vertical="top" wrapText="1"/>
    </xf>
    <xf numFmtId="0" fontId="12" fillId="0" borderId="18" xfId="0" applyFont="1" applyBorder="1" applyAlignment="1">
      <alignment horizontal="center" vertical="center" wrapText="1"/>
    </xf>
    <xf numFmtId="0" fontId="13" fillId="0" borderId="18" xfId="0" applyFont="1" applyBorder="1" applyAlignment="1">
      <alignment horizontal="center" vertical="top" wrapText="1"/>
    </xf>
    <xf numFmtId="10" fontId="12" fillId="0" borderId="18" xfId="0" applyNumberFormat="1" applyFont="1" applyBorder="1" applyAlignment="1">
      <alignment horizontal="center" vertical="center" wrapText="1"/>
    </xf>
    <xf numFmtId="10" fontId="12" fillId="17" borderId="18" xfId="0" applyNumberFormat="1" applyFont="1" applyFill="1" applyBorder="1" applyAlignment="1">
      <alignment horizontal="center" vertical="center" wrapText="1"/>
    </xf>
    <xf numFmtId="164" fontId="12" fillId="18" borderId="18" xfId="0" applyNumberFormat="1" applyFont="1" applyFill="1" applyBorder="1" applyAlignment="1">
      <alignment horizontal="center" vertical="center" wrapText="1"/>
    </xf>
    <xf numFmtId="9" fontId="12" fillId="2" borderId="18"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18" xfId="0" applyFont="1" applyBorder="1" applyAlignment="1">
      <alignment horizontal="justify" vertical="top" wrapText="1"/>
    </xf>
    <xf numFmtId="0" fontId="12" fillId="0" borderId="2" xfId="0" applyFont="1" applyBorder="1" applyAlignment="1">
      <alignment horizontal="center" vertical="center" wrapText="1"/>
    </xf>
    <xf numFmtId="0" fontId="12" fillId="0" borderId="2" xfId="0" applyFont="1" applyBorder="1" applyAlignment="1">
      <alignment horizontal="left" vertical="center" wrapText="1"/>
    </xf>
    <xf numFmtId="0" fontId="13" fillId="0" borderId="2" xfId="0" applyFont="1" applyBorder="1" applyAlignment="1">
      <alignment horizontal="center" vertical="top" wrapText="1"/>
    </xf>
    <xf numFmtId="3" fontId="12" fillId="0" borderId="2" xfId="1" applyNumberFormat="1" applyFont="1" applyBorder="1" applyAlignment="1">
      <alignment horizontal="center" vertical="center" wrapText="1"/>
    </xf>
    <xf numFmtId="3" fontId="12" fillId="17" borderId="2" xfId="1" applyNumberFormat="1" applyFont="1" applyFill="1" applyBorder="1" applyAlignment="1">
      <alignment horizontal="center" vertical="center" wrapText="1"/>
    </xf>
    <xf numFmtId="3" fontId="12" fillId="18" borderId="2" xfId="1" applyNumberFormat="1" applyFont="1" applyFill="1" applyBorder="1" applyAlignment="1">
      <alignment horizontal="center" vertical="center" wrapText="1"/>
    </xf>
    <xf numFmtId="165" fontId="12" fillId="18" borderId="2" xfId="1" applyNumberFormat="1" applyFont="1" applyFill="1" applyBorder="1" applyAlignment="1">
      <alignment horizontal="center" vertical="center" wrapText="1"/>
    </xf>
    <xf numFmtId="0" fontId="12" fillId="0" borderId="29" xfId="0" applyFont="1" applyBorder="1" applyAlignment="1">
      <alignment horizontal="center" vertical="top" wrapText="1"/>
    </xf>
    <xf numFmtId="0" fontId="12" fillId="0" borderId="29" xfId="0" applyFont="1" applyBorder="1" applyAlignment="1">
      <alignment horizontal="center" vertical="center" wrapText="1"/>
    </xf>
    <xf numFmtId="0" fontId="12" fillId="0" borderId="29" xfId="0" applyFont="1" applyBorder="1" applyAlignment="1">
      <alignment horizontal="left" vertical="top" wrapText="1"/>
    </xf>
    <xf numFmtId="9" fontId="12" fillId="0" borderId="29" xfId="0" applyNumberFormat="1" applyFont="1" applyBorder="1" applyAlignment="1">
      <alignment horizontal="center" vertical="center" wrapText="1"/>
    </xf>
    <xf numFmtId="9" fontId="12" fillId="17" borderId="29" xfId="0" applyNumberFormat="1" applyFont="1" applyFill="1" applyBorder="1" applyAlignment="1">
      <alignment horizontal="center" vertical="center" wrapText="1"/>
    </xf>
    <xf numFmtId="164" fontId="12" fillId="18" borderId="29" xfId="0" applyNumberFormat="1" applyFont="1" applyFill="1" applyBorder="1" applyAlignment="1">
      <alignment horizontal="center" vertical="center" wrapText="1"/>
    </xf>
    <xf numFmtId="9" fontId="12" fillId="2" borderId="29" xfId="2" applyFont="1" applyFill="1" applyBorder="1" applyAlignment="1">
      <alignment horizontal="center" vertical="center" wrapText="1"/>
    </xf>
    <xf numFmtId="0" fontId="12" fillId="0" borderId="31" xfId="0" applyFont="1" applyBorder="1" applyAlignment="1">
      <alignment horizontal="left" vertical="center" wrapText="1"/>
    </xf>
    <xf numFmtId="0" fontId="12" fillId="0" borderId="29" xfId="0" applyFont="1" applyBorder="1" applyAlignment="1">
      <alignment horizontal="justify" vertical="top" wrapText="1"/>
    </xf>
    <xf numFmtId="1" fontId="12" fillId="0" borderId="18" xfId="0" applyNumberFormat="1" applyFont="1" applyBorder="1" applyAlignment="1">
      <alignment horizontal="center" vertical="top" wrapText="1"/>
    </xf>
    <xf numFmtId="1" fontId="12" fillId="0" borderId="18" xfId="0" applyNumberFormat="1" applyFont="1" applyBorder="1" applyAlignment="1">
      <alignment horizontal="center" vertical="center" wrapText="1"/>
    </xf>
    <xf numFmtId="1" fontId="12" fillId="17" borderId="18" xfId="0" applyNumberFormat="1" applyFont="1" applyFill="1" applyBorder="1" applyAlignment="1">
      <alignment horizontal="center" vertical="center" wrapText="1"/>
    </xf>
    <xf numFmtId="0" fontId="12" fillId="0" borderId="2" xfId="0" applyFont="1" applyBorder="1" applyAlignment="1">
      <alignment horizontal="left" vertical="top" wrapText="1"/>
    </xf>
    <xf numFmtId="1" fontId="13" fillId="0" borderId="2" xfId="0" applyNumberFormat="1" applyFont="1" applyBorder="1" applyAlignment="1">
      <alignment horizontal="center" vertical="top" wrapText="1"/>
    </xf>
    <xf numFmtId="3" fontId="12" fillId="0" borderId="2" xfId="0" applyNumberFormat="1" applyFont="1" applyBorder="1" applyAlignment="1">
      <alignment horizontal="center" vertical="center" wrapText="1"/>
    </xf>
    <xf numFmtId="3" fontId="12" fillId="17" borderId="2" xfId="0" applyNumberFormat="1" applyFont="1" applyFill="1" applyBorder="1" applyAlignment="1">
      <alignment horizontal="center" vertical="center" wrapText="1"/>
    </xf>
    <xf numFmtId="164" fontId="12" fillId="18" borderId="2" xfId="0" applyNumberFormat="1" applyFont="1" applyFill="1" applyBorder="1" applyAlignment="1">
      <alignment horizontal="center" vertical="center" wrapText="1"/>
    </xf>
    <xf numFmtId="1" fontId="12" fillId="0" borderId="2" xfId="0" applyNumberFormat="1" applyFont="1" applyBorder="1" applyAlignment="1">
      <alignment horizontal="center" vertical="top" wrapText="1"/>
    </xf>
    <xf numFmtId="1" fontId="12" fillId="0" borderId="2" xfId="0" applyNumberFormat="1" applyFont="1" applyBorder="1" applyAlignment="1">
      <alignment horizontal="center" vertical="center" wrapText="1"/>
    </xf>
    <xf numFmtId="1" fontId="12" fillId="17" borderId="2" xfId="0" applyNumberFormat="1" applyFont="1" applyFill="1" applyBorder="1" applyAlignment="1">
      <alignment horizontal="center" vertical="center" wrapText="1"/>
    </xf>
    <xf numFmtId="10" fontId="12" fillId="18" borderId="2" xfId="0" applyNumberFormat="1" applyFont="1" applyFill="1" applyBorder="1" applyAlignment="1">
      <alignment horizontal="center" vertical="center" wrapText="1"/>
    </xf>
    <xf numFmtId="0" fontId="13" fillId="0" borderId="2" xfId="0" applyFont="1" applyBorder="1" applyAlignment="1">
      <alignment horizontal="center" vertical="top" wrapText="1" readingOrder="1"/>
    </xf>
    <xf numFmtId="0" fontId="12" fillId="18" borderId="2" xfId="0" applyFont="1" applyFill="1" applyBorder="1" applyAlignment="1">
      <alignment horizontal="center" vertical="center" wrapText="1"/>
    </xf>
    <xf numFmtId="9" fontId="12" fillId="18" borderId="2" xfId="0" applyNumberFormat="1" applyFont="1" applyFill="1" applyBorder="1" applyAlignment="1">
      <alignment vertical="center" wrapText="1"/>
    </xf>
    <xf numFmtId="9" fontId="12" fillId="0" borderId="2" xfId="0" applyNumberFormat="1" applyFont="1" applyBorder="1" applyAlignment="1">
      <alignment vertical="center" wrapText="1"/>
    </xf>
    <xf numFmtId="9" fontId="12" fillId="0" borderId="2" xfId="2" applyFont="1" applyFill="1" applyBorder="1" applyAlignment="1">
      <alignment horizontal="center" vertical="center" wrapText="1"/>
    </xf>
    <xf numFmtId="0" fontId="13" fillId="0" borderId="2" xfId="0" applyFont="1" applyBorder="1" applyAlignment="1">
      <alignment horizontal="center" vertical="center" wrapText="1"/>
    </xf>
    <xf numFmtId="0" fontId="12" fillId="17" borderId="2" xfId="0" applyFont="1" applyFill="1" applyBorder="1" applyAlignment="1">
      <alignment horizontal="center" vertical="top" wrapText="1" readingOrder="1"/>
    </xf>
    <xf numFmtId="9" fontId="12" fillId="18" borderId="2" xfId="0" applyNumberFormat="1" applyFont="1" applyFill="1" applyBorder="1" applyAlignment="1">
      <alignment horizontal="center" vertical="top" wrapText="1"/>
    </xf>
    <xf numFmtId="9" fontId="12" fillId="2" borderId="2" xfId="2" applyFont="1" applyFill="1" applyBorder="1" applyAlignment="1">
      <alignment horizontal="center" vertical="top" wrapText="1"/>
    </xf>
    <xf numFmtId="0" fontId="12" fillId="0" borderId="23" xfId="0" applyFont="1" applyBorder="1" applyAlignment="1">
      <alignment horizontal="left" vertical="top" wrapText="1"/>
    </xf>
    <xf numFmtId="0" fontId="12" fillId="0" borderId="0" xfId="0" applyFont="1" applyAlignment="1">
      <alignment vertical="top"/>
    </xf>
    <xf numFmtId="3" fontId="12" fillId="0" borderId="2" xfId="0" applyNumberFormat="1" applyFont="1" applyBorder="1" applyAlignment="1">
      <alignment horizontal="center" vertical="top" wrapText="1"/>
    </xf>
    <xf numFmtId="3" fontId="12" fillId="17" borderId="2" xfId="0" applyNumberFormat="1" applyFont="1" applyFill="1" applyBorder="1" applyAlignment="1">
      <alignment horizontal="center" vertical="top" wrapText="1"/>
    </xf>
    <xf numFmtId="0" fontId="13" fillId="0" borderId="29" xfId="0" applyFont="1" applyBorder="1" applyAlignment="1">
      <alignment horizontal="center" vertical="center" wrapText="1"/>
    </xf>
    <xf numFmtId="0" fontId="12" fillId="17" borderId="29" xfId="0" applyFont="1" applyFill="1" applyBorder="1" applyAlignment="1">
      <alignment horizontal="center" vertical="top" wrapText="1"/>
    </xf>
    <xf numFmtId="9" fontId="12" fillId="18" borderId="29" xfId="0" applyNumberFormat="1" applyFont="1" applyFill="1" applyBorder="1" applyAlignment="1">
      <alignment horizontal="center" vertical="top" wrapText="1"/>
    </xf>
    <xf numFmtId="9" fontId="12" fillId="2" borderId="29" xfId="2" applyFont="1" applyFill="1" applyBorder="1" applyAlignment="1">
      <alignment horizontal="center" vertical="top" wrapText="1"/>
    </xf>
    <xf numFmtId="0" fontId="12" fillId="0" borderId="31" xfId="0" applyFont="1" applyBorder="1" applyAlignment="1">
      <alignment horizontal="left" vertical="top" wrapText="1"/>
    </xf>
    <xf numFmtId="0" fontId="12" fillId="0" borderId="18" xfId="0" applyFont="1" applyBorder="1" applyAlignment="1">
      <alignment horizontal="center" vertical="top" wrapText="1" readingOrder="1"/>
    </xf>
    <xf numFmtId="9" fontId="12" fillId="0" borderId="18" xfId="0" applyNumberFormat="1" applyFont="1" applyBorder="1" applyAlignment="1">
      <alignment horizontal="center" vertical="center" wrapText="1" readingOrder="1"/>
    </xf>
    <xf numFmtId="9" fontId="12" fillId="0" borderId="18" xfId="0" applyNumberFormat="1" applyFont="1" applyBorder="1" applyAlignment="1">
      <alignment horizontal="center" vertical="center" wrapText="1"/>
    </xf>
    <xf numFmtId="9" fontId="12" fillId="0" borderId="2" xfId="0" applyNumberFormat="1" applyFont="1" applyBorder="1" applyAlignment="1">
      <alignment horizontal="center" vertical="center" wrapText="1" readingOrder="1"/>
    </xf>
    <xf numFmtId="0" fontId="12" fillId="17" borderId="2" xfId="0" applyFont="1" applyFill="1" applyBorder="1" applyAlignment="1">
      <alignment horizontal="center" vertical="center" wrapText="1"/>
    </xf>
    <xf numFmtId="0" fontId="12" fillId="17" borderId="29" xfId="0" applyFont="1" applyFill="1" applyBorder="1" applyAlignment="1">
      <alignment horizontal="center" vertical="center" wrapText="1"/>
    </xf>
    <xf numFmtId="9" fontId="12" fillId="18" borderId="29" xfId="0" applyNumberFormat="1" applyFont="1" applyFill="1" applyBorder="1" applyAlignment="1">
      <alignment horizontal="center" vertical="center" wrapText="1"/>
    </xf>
    <xf numFmtId="0" fontId="12" fillId="4" borderId="18" xfId="0" applyFont="1" applyFill="1" applyBorder="1" applyAlignment="1">
      <alignment horizontal="center" vertical="center" wrapText="1" readingOrder="1"/>
    </xf>
    <xf numFmtId="0" fontId="12" fillId="17" borderId="18" xfId="0" applyFont="1" applyFill="1" applyBorder="1" applyAlignment="1">
      <alignment horizontal="center" vertical="center" wrapText="1" readingOrder="1"/>
    </xf>
    <xf numFmtId="9" fontId="12" fillId="18" borderId="18" xfId="0" applyNumberFormat="1" applyFont="1" applyFill="1" applyBorder="1" applyAlignment="1">
      <alignment horizontal="center" vertical="center" wrapText="1"/>
    </xf>
    <xf numFmtId="0" fontId="12" fillId="4" borderId="2" xfId="0" applyFont="1" applyFill="1" applyBorder="1" applyAlignment="1">
      <alignment horizontal="center" vertical="center" wrapText="1" readingOrder="1"/>
    </xf>
    <xf numFmtId="0" fontId="12" fillId="4" borderId="2" xfId="0" applyFont="1" applyFill="1" applyBorder="1" applyAlignment="1">
      <alignment horizontal="center" vertical="center" wrapText="1"/>
    </xf>
    <xf numFmtId="0" fontId="13" fillId="0" borderId="29" xfId="0" applyFont="1" applyBorder="1" applyAlignment="1">
      <alignment horizontal="center" vertical="top" wrapText="1"/>
    </xf>
    <xf numFmtId="1" fontId="12" fillId="0" borderId="29" xfId="0" applyNumberFormat="1" applyFont="1" applyBorder="1" applyAlignment="1">
      <alignment horizontal="center" vertical="top" wrapText="1"/>
    </xf>
    <xf numFmtId="9" fontId="12" fillId="0" borderId="29" xfId="0" applyNumberFormat="1" applyFont="1" applyBorder="1" applyAlignment="1">
      <alignment horizontal="center" vertical="top" wrapText="1"/>
    </xf>
    <xf numFmtId="9" fontId="12" fillId="0" borderId="29" xfId="2" applyFont="1" applyFill="1" applyBorder="1" applyAlignment="1">
      <alignment horizontal="center" vertical="top" wrapText="1"/>
    </xf>
    <xf numFmtId="0" fontId="12" fillId="0" borderId="33" xfId="0" applyFont="1" applyBorder="1" applyAlignment="1">
      <alignment horizontal="center" vertical="center" wrapText="1"/>
    </xf>
    <xf numFmtId="0" fontId="12" fillId="0" borderId="33" xfId="0" applyFont="1" applyBorder="1" applyAlignment="1">
      <alignment horizontal="left" vertical="top" wrapText="1"/>
    </xf>
    <xf numFmtId="0" fontId="13" fillId="0" borderId="33" xfId="0" applyFont="1" applyBorder="1" applyAlignment="1">
      <alignment horizontal="center" vertical="top" wrapText="1"/>
    </xf>
    <xf numFmtId="9" fontId="12" fillId="0" borderId="33" xfId="2" applyFont="1" applyFill="1" applyBorder="1" applyAlignment="1">
      <alignment horizontal="center" vertical="center" wrapText="1"/>
    </xf>
    <xf numFmtId="0" fontId="12" fillId="0" borderId="25" xfId="0" applyFont="1" applyBorder="1" applyAlignment="1">
      <alignment horizontal="center" vertical="center" wrapText="1"/>
    </xf>
    <xf numFmtId="0" fontId="12" fillId="0" borderId="25" xfId="0" applyFont="1" applyBorder="1" applyAlignment="1">
      <alignment horizontal="left" vertical="center" wrapText="1"/>
    </xf>
    <xf numFmtId="0" fontId="13" fillId="0" borderId="25" xfId="0" applyFont="1" applyBorder="1" applyAlignment="1">
      <alignment horizontal="center" vertical="top" wrapText="1"/>
    </xf>
    <xf numFmtId="9" fontId="12" fillId="0" borderId="25" xfId="2" applyFont="1" applyFill="1" applyBorder="1" applyAlignment="1">
      <alignment horizontal="center" vertical="center" wrapText="1"/>
    </xf>
    <xf numFmtId="9" fontId="12" fillId="0" borderId="18" xfId="2" applyFont="1" applyFill="1" applyBorder="1" applyAlignment="1">
      <alignment horizontal="center" vertical="center" wrapText="1"/>
    </xf>
    <xf numFmtId="1" fontId="12" fillId="0" borderId="29" xfId="0" applyNumberFormat="1" applyFont="1" applyBorder="1" applyAlignment="1">
      <alignment horizontal="center" vertical="center" wrapText="1"/>
    </xf>
    <xf numFmtId="9" fontId="12" fillId="0" borderId="29" xfId="2" applyFont="1" applyFill="1" applyBorder="1" applyAlignment="1">
      <alignment horizontal="center" vertical="center" wrapText="1"/>
    </xf>
    <xf numFmtId="0" fontId="12" fillId="17" borderId="18" xfId="0" applyFont="1" applyFill="1" applyBorder="1" applyAlignment="1">
      <alignment horizontal="center" vertical="center" wrapText="1"/>
    </xf>
    <xf numFmtId="0" fontId="13" fillId="0" borderId="18" xfId="0" applyFont="1" applyBorder="1" applyAlignment="1">
      <alignment horizontal="center" vertical="center" wrapText="1"/>
    </xf>
    <xf numFmtId="9" fontId="12" fillId="17" borderId="18" xfId="0" applyNumberFormat="1" applyFont="1" applyFill="1" applyBorder="1" applyAlignment="1">
      <alignment horizontal="center" vertical="center" wrapText="1"/>
    </xf>
    <xf numFmtId="2" fontId="12" fillId="18" borderId="18" xfId="0" applyNumberFormat="1" applyFont="1" applyFill="1" applyBorder="1" applyAlignment="1">
      <alignment horizontal="center" vertical="center" wrapText="1"/>
    </xf>
    <xf numFmtId="2" fontId="12" fillId="0" borderId="18" xfId="0" applyNumberFormat="1" applyFont="1" applyBorder="1" applyAlignment="1">
      <alignment horizontal="center" vertical="center" wrapText="1"/>
    </xf>
    <xf numFmtId="0" fontId="8" fillId="0" borderId="0" xfId="0" applyFont="1" applyAlignment="1">
      <alignment vertical="top"/>
    </xf>
    <xf numFmtId="0" fontId="10" fillId="0" borderId="0" xfId="0" applyFont="1" applyAlignment="1">
      <alignment vertical="top"/>
    </xf>
    <xf numFmtId="0" fontId="8" fillId="0" borderId="0" xfId="0" applyFont="1"/>
    <xf numFmtId="0" fontId="4" fillId="0" borderId="0" xfId="0" applyFont="1" applyAlignment="1">
      <alignment vertical="top"/>
    </xf>
    <xf numFmtId="0" fontId="8" fillId="0" borderId="0" xfId="0" applyFont="1" applyAlignment="1">
      <alignment horizontal="left"/>
    </xf>
    <xf numFmtId="0" fontId="8" fillId="0" borderId="0" xfId="0" applyFont="1" applyAlignment="1">
      <alignment horizontal="justify" vertical="top"/>
    </xf>
    <xf numFmtId="0" fontId="7" fillId="0" borderId="0" xfId="0" applyFont="1" applyAlignment="1">
      <alignment vertical="top"/>
    </xf>
    <xf numFmtId="0" fontId="1" fillId="0" borderId="0" xfId="0" applyFont="1" applyAlignment="1">
      <alignment horizontal="left"/>
    </xf>
    <xf numFmtId="0" fontId="1" fillId="0" borderId="0" xfId="0" applyFont="1" applyAlignment="1">
      <alignment horizontal="justify" vertical="top"/>
    </xf>
    <xf numFmtId="0" fontId="12" fillId="0" borderId="18"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18" xfId="0" applyFont="1" applyBorder="1" applyAlignment="1">
      <alignment horizontal="left" vertical="top" wrapText="1"/>
    </xf>
    <xf numFmtId="0" fontId="12" fillId="0" borderId="2" xfId="0" applyFont="1" applyBorder="1" applyAlignment="1">
      <alignment horizontal="left" vertical="top" wrapText="1"/>
    </xf>
    <xf numFmtId="0" fontId="12" fillId="0" borderId="29" xfId="0" applyFont="1" applyBorder="1" applyAlignment="1">
      <alignment horizontal="left" vertical="top" wrapText="1"/>
    </xf>
    <xf numFmtId="0" fontId="12" fillId="0" borderId="46" xfId="0" applyFont="1" applyBorder="1" applyAlignment="1">
      <alignment horizontal="left" vertical="top" wrapText="1"/>
    </xf>
    <xf numFmtId="0" fontId="12" fillId="0" borderId="16" xfId="0" applyFont="1" applyBorder="1" applyAlignment="1">
      <alignment horizontal="left" vertical="top" wrapText="1"/>
    </xf>
    <xf numFmtId="0" fontId="12" fillId="0" borderId="1" xfId="0" applyFont="1" applyBorder="1" applyAlignment="1">
      <alignment horizontal="left" vertical="top" wrapText="1"/>
    </xf>
    <xf numFmtId="0" fontId="12" fillId="0" borderId="47" xfId="0" applyFont="1" applyBorder="1" applyAlignment="1">
      <alignment horizontal="left" vertical="top" wrapText="1"/>
    </xf>
    <xf numFmtId="0" fontId="12" fillId="0" borderId="34" xfId="0" applyFont="1" applyBorder="1" applyAlignment="1">
      <alignment horizontal="left" vertical="top" wrapText="1"/>
    </xf>
    <xf numFmtId="0" fontId="12" fillId="0" borderId="35" xfId="0" applyFont="1" applyBorder="1" applyAlignment="1">
      <alignment horizontal="left" vertical="top" wrapText="1"/>
    </xf>
    <xf numFmtId="0" fontId="12" fillId="0" borderId="2" xfId="0" applyFont="1" applyBorder="1" applyAlignment="1">
      <alignment horizontal="justify" vertical="top" wrapText="1"/>
    </xf>
    <xf numFmtId="0" fontId="12" fillId="0" borderId="29" xfId="0" applyFont="1" applyBorder="1" applyAlignment="1">
      <alignment horizontal="justify" vertical="top" wrapText="1"/>
    </xf>
    <xf numFmtId="0" fontId="12" fillId="0" borderId="18"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29" xfId="0" applyFont="1" applyBorder="1" applyAlignment="1">
      <alignment horizontal="justify" vertical="center" wrapText="1"/>
    </xf>
    <xf numFmtId="0" fontId="11" fillId="0" borderId="49" xfId="0" applyFont="1" applyBorder="1" applyAlignment="1">
      <alignment horizontal="center" vertical="top"/>
    </xf>
    <xf numFmtId="0" fontId="11" fillId="0" borderId="50" xfId="0" applyFont="1" applyBorder="1" applyAlignment="1">
      <alignment horizontal="center" vertical="top"/>
    </xf>
    <xf numFmtId="0" fontId="11" fillId="0" borderId="32" xfId="0" applyFont="1" applyBorder="1" applyAlignment="1">
      <alignment horizontal="center" vertical="top"/>
    </xf>
    <xf numFmtId="0" fontId="12" fillId="0" borderId="18" xfId="0" applyFont="1" applyBorder="1" applyAlignment="1">
      <alignment horizontal="center" vertical="top" wrapText="1"/>
    </xf>
    <xf numFmtId="0" fontId="12" fillId="0" borderId="2" xfId="0" applyFont="1" applyBorder="1" applyAlignment="1">
      <alignment horizontal="center" vertical="top" wrapText="1"/>
    </xf>
    <xf numFmtId="0" fontId="12" fillId="0" borderId="29" xfId="0" applyFont="1" applyBorder="1" applyAlignment="1">
      <alignment horizontal="center" vertical="top" wrapText="1"/>
    </xf>
    <xf numFmtId="0" fontId="12" fillId="0" borderId="19" xfId="0" applyFont="1" applyBorder="1" applyAlignment="1">
      <alignment horizontal="center" vertical="top" wrapText="1"/>
    </xf>
    <xf numFmtId="0" fontId="12" fillId="0" borderId="22" xfId="0" applyFont="1" applyBorder="1" applyAlignment="1">
      <alignment horizontal="center" vertical="top" wrapText="1"/>
    </xf>
    <xf numFmtId="0" fontId="12" fillId="0" borderId="30" xfId="0" applyFont="1" applyBorder="1" applyAlignment="1">
      <alignment horizontal="center" vertical="top" wrapText="1"/>
    </xf>
    <xf numFmtId="0" fontId="12" fillId="0" borderId="2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8" xfId="0" applyFont="1" applyBorder="1" applyAlignment="1">
      <alignment horizontal="center" vertical="center" wrapText="1"/>
    </xf>
    <xf numFmtId="0" fontId="12" fillId="0" borderId="18" xfId="0" applyFont="1" applyBorder="1" applyAlignment="1">
      <alignment horizontal="justify" vertical="top" wrapText="1"/>
    </xf>
    <xf numFmtId="0" fontId="12" fillId="0" borderId="44" xfId="0" applyFont="1" applyBorder="1" applyAlignment="1">
      <alignment horizontal="left" vertical="top" wrapText="1"/>
    </xf>
    <xf numFmtId="0" fontId="12" fillId="0" borderId="45" xfId="0" applyFont="1" applyBorder="1" applyAlignment="1">
      <alignment horizontal="left" vertical="top" wrapText="1"/>
    </xf>
    <xf numFmtId="0" fontId="12" fillId="0" borderId="2" xfId="0" applyFont="1" applyBorder="1" applyAlignment="1">
      <alignment horizontal="left" vertical="center" wrapText="1"/>
    </xf>
    <xf numFmtId="0" fontId="12" fillId="0" borderId="29" xfId="0" applyFont="1" applyBorder="1" applyAlignment="1">
      <alignment horizontal="left" vertical="center" wrapText="1"/>
    </xf>
    <xf numFmtId="0" fontId="12" fillId="0" borderId="26" xfId="0" applyFont="1" applyBorder="1" applyAlignment="1">
      <alignment horizontal="left" vertical="top" wrapText="1"/>
    </xf>
    <xf numFmtId="0" fontId="12" fillId="0" borderId="27" xfId="0" applyFont="1" applyBorder="1" applyAlignment="1">
      <alignment horizontal="left" vertical="top" wrapText="1"/>
    </xf>
    <xf numFmtId="0" fontId="11" fillId="23" borderId="49" xfId="0" applyFont="1" applyFill="1" applyBorder="1" applyAlignment="1">
      <alignment horizontal="center" vertical="top"/>
    </xf>
    <xf numFmtId="0" fontId="11" fillId="23" borderId="50" xfId="0" applyFont="1" applyFill="1" applyBorder="1" applyAlignment="1">
      <alignment horizontal="center" vertical="top"/>
    </xf>
    <xf numFmtId="0" fontId="11" fillId="23" borderId="32" xfId="0" applyFont="1" applyFill="1" applyBorder="1" applyAlignment="1">
      <alignment horizontal="center" vertical="top"/>
    </xf>
    <xf numFmtId="0" fontId="12" fillId="23" borderId="19" xfId="0" applyFont="1" applyFill="1" applyBorder="1" applyAlignment="1">
      <alignment horizontal="center" vertical="top" wrapText="1"/>
    </xf>
    <xf numFmtId="0" fontId="12" fillId="23" borderId="22" xfId="0" applyFont="1" applyFill="1" applyBorder="1" applyAlignment="1">
      <alignment horizontal="center" vertical="top" wrapText="1"/>
    </xf>
    <xf numFmtId="0" fontId="12" fillId="23" borderId="30" xfId="0" applyFont="1" applyFill="1" applyBorder="1" applyAlignment="1">
      <alignment horizontal="center" vertical="top" wrapText="1"/>
    </xf>
    <xf numFmtId="0" fontId="12" fillId="23" borderId="19" xfId="0" applyFont="1" applyFill="1" applyBorder="1" applyAlignment="1">
      <alignment horizontal="center" vertical="center" wrapText="1"/>
    </xf>
    <xf numFmtId="0" fontId="12" fillId="23" borderId="22" xfId="0" applyFont="1" applyFill="1" applyBorder="1" applyAlignment="1">
      <alignment horizontal="center" vertical="center" wrapText="1"/>
    </xf>
    <xf numFmtId="0" fontId="12" fillId="23" borderId="30" xfId="0" applyFont="1" applyFill="1" applyBorder="1" applyAlignment="1">
      <alignment horizontal="center" vertical="center" wrapText="1"/>
    </xf>
    <xf numFmtId="0" fontId="12" fillId="23" borderId="20" xfId="0" applyFont="1" applyFill="1" applyBorder="1" applyAlignment="1">
      <alignment horizontal="center" vertical="center" wrapText="1"/>
    </xf>
    <xf numFmtId="0" fontId="12" fillId="23" borderId="23" xfId="0" applyFont="1" applyFill="1" applyBorder="1" applyAlignment="1">
      <alignment horizontal="center" vertical="center" wrapText="1"/>
    </xf>
    <xf numFmtId="0" fontId="12" fillId="23" borderId="31" xfId="0" applyFont="1" applyFill="1" applyBorder="1" applyAlignment="1">
      <alignment horizontal="center" vertical="center" wrapText="1"/>
    </xf>
    <xf numFmtId="0" fontId="13" fillId="23" borderId="17" xfId="0" applyFont="1" applyFill="1" applyBorder="1" applyAlignment="1">
      <alignment horizontal="center" vertical="center" wrapText="1"/>
    </xf>
    <xf numFmtId="0" fontId="13" fillId="23" borderId="21" xfId="0" applyFont="1" applyFill="1" applyBorder="1" applyAlignment="1">
      <alignment horizontal="center" vertical="center" wrapText="1"/>
    </xf>
    <xf numFmtId="0" fontId="13" fillId="23" borderId="28" xfId="0" applyFont="1" applyFill="1" applyBorder="1" applyAlignment="1">
      <alignment horizontal="center" vertical="center" wrapText="1"/>
    </xf>
    <xf numFmtId="0" fontId="12" fillId="0" borderId="40" xfId="0" applyFont="1" applyBorder="1" applyAlignment="1">
      <alignment horizontal="left" vertical="top" wrapText="1"/>
    </xf>
    <xf numFmtId="0" fontId="12" fillId="0" borderId="42" xfId="0" applyFont="1" applyBorder="1" applyAlignment="1">
      <alignment horizontal="left" vertical="top" wrapText="1"/>
    </xf>
    <xf numFmtId="0" fontId="12" fillId="0" borderId="51" xfId="0" applyFont="1" applyBorder="1" applyAlignment="1">
      <alignment horizontal="left" vertical="top" wrapText="1"/>
    </xf>
    <xf numFmtId="0" fontId="12" fillId="0" borderId="52" xfId="0" applyFont="1" applyBorder="1" applyAlignment="1">
      <alignment horizontal="left" vertical="top" wrapText="1"/>
    </xf>
    <xf numFmtId="0" fontId="12" fillId="0" borderId="33"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43" xfId="0" applyFont="1" applyBorder="1" applyAlignment="1">
      <alignment horizontal="center" vertical="center" wrapText="1"/>
    </xf>
    <xf numFmtId="0" fontId="13" fillId="0" borderId="36" xfId="0" applyFont="1" applyBorder="1" applyAlignment="1">
      <alignment horizontal="center" vertical="top" wrapText="1"/>
    </xf>
    <xf numFmtId="0" fontId="13" fillId="0" borderId="24" xfId="0" applyFont="1" applyBorder="1" applyAlignment="1">
      <alignment horizontal="center" vertical="top" wrapText="1"/>
    </xf>
    <xf numFmtId="0" fontId="12" fillId="0" borderId="38" xfId="0" applyFont="1" applyBorder="1" applyAlignment="1">
      <alignment horizontal="justify" vertical="top" wrapText="1"/>
    </xf>
    <xf numFmtId="0" fontId="12" fillId="0" borderId="39" xfId="0" applyFont="1" applyBorder="1" applyAlignment="1">
      <alignment horizontal="justify" vertical="top" wrapText="1"/>
    </xf>
    <xf numFmtId="0" fontId="12" fillId="0" borderId="40" xfId="0" applyFont="1" applyBorder="1" applyAlignment="1">
      <alignment horizontal="left" vertical="center" wrapText="1"/>
    </xf>
    <xf numFmtId="0" fontId="12" fillId="0" borderId="42"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40" xfId="0" applyFont="1" applyBorder="1" applyAlignment="1">
      <alignment horizontal="justify" vertical="center" wrapText="1"/>
    </xf>
    <xf numFmtId="0" fontId="12" fillId="0" borderId="42" xfId="0" applyFont="1" applyBorder="1" applyAlignment="1">
      <alignment horizontal="justify" vertical="center" wrapText="1"/>
    </xf>
    <xf numFmtId="0" fontId="12" fillId="0" borderId="46" xfId="0" applyFont="1" applyBorder="1" applyAlignment="1">
      <alignment horizontal="justify" vertical="center" wrapText="1"/>
    </xf>
    <xf numFmtId="0" fontId="12" fillId="0" borderId="16" xfId="0" applyFont="1" applyBorder="1" applyAlignment="1">
      <alignment horizontal="justify" vertical="center" wrapText="1"/>
    </xf>
    <xf numFmtId="0" fontId="12" fillId="0" borderId="1" xfId="0" applyFont="1" applyBorder="1" applyAlignment="1">
      <alignment horizontal="justify" vertical="center" wrapText="1"/>
    </xf>
    <xf numFmtId="0" fontId="12" fillId="0" borderId="47" xfId="0" applyFont="1" applyBorder="1" applyAlignment="1">
      <alignment horizontal="justify" vertical="center" wrapText="1"/>
    </xf>
    <xf numFmtId="0" fontId="12" fillId="0" borderId="44" xfId="0" applyFont="1" applyBorder="1" applyAlignment="1">
      <alignment horizontal="justify" vertical="center" wrapText="1"/>
    </xf>
    <xf numFmtId="0" fontId="12" fillId="0" borderId="45" xfId="0" applyFont="1" applyBorder="1" applyAlignment="1">
      <alignment horizontal="justify" vertical="center" wrapText="1"/>
    </xf>
    <xf numFmtId="0" fontId="12" fillId="0" borderId="26" xfId="0" applyFont="1" applyBorder="1" applyAlignment="1">
      <alignment horizontal="justify" vertical="center" wrapText="1"/>
    </xf>
    <xf numFmtId="0" fontId="12" fillId="0" borderId="27" xfId="0" applyFont="1" applyBorder="1" applyAlignment="1">
      <alignment horizontal="justify" vertical="center" wrapText="1"/>
    </xf>
    <xf numFmtId="0" fontId="12" fillId="0" borderId="20" xfId="0" applyFont="1" applyBorder="1" applyAlignment="1">
      <alignment horizontal="center" vertical="top" wrapText="1"/>
    </xf>
    <xf numFmtId="0" fontId="12" fillId="0" borderId="23" xfId="0" applyFont="1" applyBorder="1" applyAlignment="1">
      <alignment horizontal="center" vertical="top" wrapText="1"/>
    </xf>
    <xf numFmtId="0" fontId="12" fillId="0" borderId="31" xfId="0" applyFont="1" applyBorder="1" applyAlignment="1">
      <alignment horizontal="center" vertical="top" wrapText="1"/>
    </xf>
    <xf numFmtId="0" fontId="13" fillId="0" borderId="17" xfId="0" applyFont="1" applyBorder="1" applyAlignment="1">
      <alignment horizontal="center" vertical="top" wrapText="1"/>
    </xf>
    <xf numFmtId="0" fontId="13" fillId="0" borderId="21" xfId="0" applyFont="1" applyBorder="1" applyAlignment="1">
      <alignment horizontal="center" vertical="top" wrapText="1"/>
    </xf>
    <xf numFmtId="0" fontId="13" fillId="0" borderId="28" xfId="0" applyFont="1" applyBorder="1" applyAlignment="1">
      <alignment horizontal="center" vertical="top" wrapText="1"/>
    </xf>
    <xf numFmtId="0" fontId="12" fillId="22" borderId="2" xfId="0" applyFont="1" applyFill="1" applyBorder="1" applyAlignment="1">
      <alignment horizontal="center" vertical="top" wrapText="1"/>
    </xf>
    <xf numFmtId="0" fontId="12" fillId="22" borderId="29" xfId="0" applyFont="1" applyFill="1" applyBorder="1" applyAlignment="1">
      <alignment horizontal="center" vertical="top"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21" borderId="18" xfId="0" applyFont="1" applyFill="1" applyBorder="1" applyAlignment="1">
      <alignment horizontal="center" vertical="top" wrapText="1"/>
    </xf>
    <xf numFmtId="0" fontId="12" fillId="21" borderId="2" xfId="0" applyFont="1" applyFill="1" applyBorder="1" applyAlignment="1">
      <alignment horizontal="center" vertical="top" wrapText="1"/>
    </xf>
    <xf numFmtId="0" fontId="12" fillId="0" borderId="48" xfId="0" applyFont="1" applyBorder="1" applyAlignment="1">
      <alignment horizontal="justify" vertical="top" wrapText="1"/>
    </xf>
    <xf numFmtId="0" fontId="12" fillId="0" borderId="42" xfId="0" applyFont="1" applyBorder="1" applyAlignment="1">
      <alignment horizontal="justify" vertical="top" wrapText="1"/>
    </xf>
    <xf numFmtId="0" fontId="12" fillId="0" borderId="40" xfId="0" applyFont="1" applyBorder="1" applyAlignment="1">
      <alignment horizontal="justify" vertical="top" wrapText="1"/>
    </xf>
    <xf numFmtId="0" fontId="12" fillId="0" borderId="26" xfId="0" applyFont="1" applyBorder="1" applyAlignment="1">
      <alignment horizontal="justify" vertical="top" wrapText="1"/>
    </xf>
    <xf numFmtId="0" fontId="12" fillId="0" borderId="27" xfId="0" applyFont="1" applyBorder="1" applyAlignment="1">
      <alignment horizontal="justify" vertical="top" wrapText="1"/>
    </xf>
    <xf numFmtId="0" fontId="12" fillId="0" borderId="44" xfId="0" applyFont="1" applyBorder="1" applyAlignment="1">
      <alignment horizontal="justify" vertical="top" wrapText="1"/>
    </xf>
    <xf numFmtId="0" fontId="12" fillId="0" borderId="45" xfId="0" applyFont="1" applyBorder="1" applyAlignment="1">
      <alignment horizontal="justify" vertical="top" wrapText="1"/>
    </xf>
    <xf numFmtId="0" fontId="12" fillId="0" borderId="18" xfId="0" applyFont="1" applyBorder="1" applyAlignment="1">
      <alignment horizontal="left" vertical="center" wrapText="1"/>
    </xf>
    <xf numFmtId="0" fontId="11" fillId="20" borderId="17" xfId="0" applyFont="1" applyFill="1" applyBorder="1" applyAlignment="1">
      <alignment horizontal="center" vertical="top"/>
    </xf>
    <xf numFmtId="0" fontId="11" fillId="20" borderId="21" xfId="0" applyFont="1" applyFill="1" applyBorder="1" applyAlignment="1">
      <alignment horizontal="center" vertical="top"/>
    </xf>
    <xf numFmtId="0" fontId="11" fillId="20" borderId="28" xfId="0" applyFont="1" applyFill="1" applyBorder="1" applyAlignment="1">
      <alignment horizontal="center" vertical="top"/>
    </xf>
    <xf numFmtId="0" fontId="13" fillId="20" borderId="17" xfId="0" applyFont="1" applyFill="1" applyBorder="1" applyAlignment="1">
      <alignment horizontal="center" vertical="top" wrapText="1"/>
    </xf>
    <xf numFmtId="0" fontId="13" fillId="20" borderId="21" xfId="0" applyFont="1" applyFill="1" applyBorder="1" applyAlignment="1">
      <alignment horizontal="center" vertical="top" wrapText="1"/>
    </xf>
    <xf numFmtId="0" fontId="13" fillId="20" borderId="28" xfId="0" applyFont="1" applyFill="1" applyBorder="1" applyAlignment="1">
      <alignment horizontal="center" vertical="top" wrapText="1"/>
    </xf>
    <xf numFmtId="0" fontId="11" fillId="19" borderId="17" xfId="0" applyFont="1" applyFill="1" applyBorder="1" applyAlignment="1">
      <alignment horizontal="center" vertical="top"/>
    </xf>
    <xf numFmtId="0" fontId="11" fillId="19" borderId="21" xfId="0" applyFont="1" applyFill="1" applyBorder="1" applyAlignment="1">
      <alignment horizontal="center" vertical="top"/>
    </xf>
    <xf numFmtId="0" fontId="11" fillId="19" borderId="28" xfId="0" applyFont="1" applyFill="1" applyBorder="1" applyAlignment="1">
      <alignment horizontal="center" vertical="top"/>
    </xf>
    <xf numFmtId="0" fontId="13" fillId="19" borderId="17" xfId="0" applyFont="1" applyFill="1" applyBorder="1" applyAlignment="1">
      <alignment horizontal="center" vertical="top" wrapText="1"/>
    </xf>
    <xf numFmtId="0" fontId="13" fillId="19" borderId="21" xfId="0" applyFont="1" applyFill="1" applyBorder="1" applyAlignment="1">
      <alignment horizontal="center" vertical="top" wrapText="1"/>
    </xf>
    <xf numFmtId="0" fontId="13" fillId="19" borderId="28" xfId="0" applyFont="1" applyFill="1" applyBorder="1" applyAlignment="1">
      <alignment horizontal="center" vertical="top" wrapText="1"/>
    </xf>
    <xf numFmtId="0" fontId="13" fillId="16" borderId="36" xfId="0" applyFont="1" applyFill="1" applyBorder="1" applyAlignment="1">
      <alignment horizontal="center" vertical="top" wrapText="1"/>
    </xf>
    <xf numFmtId="0" fontId="13" fillId="16" borderId="21" xfId="0" applyFont="1" applyFill="1" applyBorder="1" applyAlignment="1">
      <alignment horizontal="center" vertical="top" wrapText="1"/>
    </xf>
    <xf numFmtId="0" fontId="13" fillId="16" borderId="24" xfId="0" applyFont="1" applyFill="1" applyBorder="1" applyAlignment="1">
      <alignment horizontal="center" vertical="top" wrapText="1"/>
    </xf>
    <xf numFmtId="0" fontId="12" fillId="0" borderId="33" xfId="0" applyFont="1" applyBorder="1" applyAlignment="1">
      <alignment horizontal="center" vertical="center" wrapText="1" readingOrder="1"/>
    </xf>
    <xf numFmtId="0" fontId="12" fillId="0" borderId="2" xfId="0" applyFont="1" applyBorder="1" applyAlignment="1">
      <alignment horizontal="center" vertical="center" wrapText="1" readingOrder="1"/>
    </xf>
    <xf numFmtId="0" fontId="12" fillId="0" borderId="33" xfId="0" applyFont="1" applyBorder="1" applyAlignment="1">
      <alignment horizontal="left" vertical="top" wrapText="1" readingOrder="1"/>
    </xf>
    <xf numFmtId="0" fontId="12" fillId="0" borderId="2" xfId="0" applyFont="1" applyBorder="1" applyAlignment="1">
      <alignment horizontal="left" vertical="top" wrapText="1" readingOrder="1"/>
    </xf>
    <xf numFmtId="0" fontId="12" fillId="0" borderId="38" xfId="0" applyFont="1" applyBorder="1" applyAlignment="1">
      <alignment horizontal="justify" vertical="center" wrapText="1"/>
    </xf>
    <xf numFmtId="0" fontId="12" fillId="0" borderId="39" xfId="0" applyFont="1" applyBorder="1" applyAlignment="1">
      <alignment horizontal="justify" vertical="center" wrapText="1"/>
    </xf>
    <xf numFmtId="0" fontId="12" fillId="0" borderId="41" xfId="0" applyFont="1" applyBorder="1" applyAlignment="1">
      <alignment horizontal="justify" vertical="center" wrapText="1"/>
    </xf>
    <xf numFmtId="0" fontId="9" fillId="13" borderId="2" xfId="0" applyFont="1" applyFill="1" applyBorder="1" applyAlignment="1">
      <alignment horizontal="center" vertical="center" wrapText="1"/>
    </xf>
    <xf numFmtId="0" fontId="9" fillId="13" borderId="29" xfId="0" applyFont="1" applyFill="1" applyBorder="1" applyAlignment="1">
      <alignment horizontal="center" vertical="center" wrapText="1"/>
    </xf>
    <xf numFmtId="0" fontId="10" fillId="13" borderId="23" xfId="0" applyFont="1" applyFill="1" applyBorder="1" applyAlignment="1">
      <alignment horizontal="center" vertical="center" wrapText="1"/>
    </xf>
    <xf numFmtId="0" fontId="10" fillId="13" borderId="31" xfId="0" applyFont="1" applyFill="1" applyBorder="1" applyAlignment="1">
      <alignment horizontal="center" vertical="center" wrapText="1"/>
    </xf>
    <xf numFmtId="0" fontId="9" fillId="9" borderId="24" xfId="0" applyFont="1" applyFill="1" applyBorder="1" applyAlignment="1">
      <alignment horizontal="center" vertical="center" wrapText="1"/>
    </xf>
    <xf numFmtId="0" fontId="9" fillId="9" borderId="32" xfId="0" applyFont="1" applyFill="1" applyBorder="1" applyAlignment="1">
      <alignment horizontal="center" vertical="center" wrapText="1"/>
    </xf>
    <xf numFmtId="0" fontId="10" fillId="14" borderId="25" xfId="0" applyFont="1" applyFill="1" applyBorder="1" applyAlignment="1">
      <alignment horizontal="center" vertical="center" wrapText="1"/>
    </xf>
    <xf numFmtId="0" fontId="10" fillId="14" borderId="33" xfId="0" applyFont="1" applyFill="1" applyBorder="1" applyAlignment="1">
      <alignment horizontal="center" vertical="center" wrapText="1"/>
    </xf>
    <xf numFmtId="0" fontId="10" fillId="15" borderId="26" xfId="0" applyFont="1" applyFill="1" applyBorder="1" applyAlignment="1">
      <alignment horizontal="center" vertical="center" wrapText="1"/>
    </xf>
    <xf numFmtId="0" fontId="10" fillId="15" borderId="27" xfId="0" applyFont="1" applyFill="1" applyBorder="1" applyAlignment="1">
      <alignment horizontal="center" vertical="center" wrapText="1"/>
    </xf>
    <xf numFmtId="0" fontId="10" fillId="15" borderId="34" xfId="0" applyFont="1" applyFill="1" applyBorder="1" applyAlignment="1">
      <alignment horizontal="center" vertical="center" wrapText="1"/>
    </xf>
    <xf numFmtId="0" fontId="10" fillId="15" borderId="35" xfId="0" applyFont="1" applyFill="1" applyBorder="1" applyAlignment="1">
      <alignment horizontal="center" vertical="center" wrapText="1"/>
    </xf>
    <xf numFmtId="0" fontId="11" fillId="16" borderId="36" xfId="0" applyFont="1" applyFill="1" applyBorder="1" applyAlignment="1">
      <alignment horizontal="center" vertical="top"/>
    </xf>
    <xf numFmtId="0" fontId="11" fillId="16" borderId="21" xfId="0" applyFont="1" applyFill="1" applyBorder="1" applyAlignment="1">
      <alignment horizontal="center" vertical="top"/>
    </xf>
    <xf numFmtId="0" fontId="11" fillId="16" borderId="24" xfId="0" applyFont="1" applyFill="1" applyBorder="1" applyAlignment="1">
      <alignment horizontal="center" vertical="top"/>
    </xf>
    <xf numFmtId="0" fontId="12" fillId="0" borderId="33" xfId="0" applyFont="1" applyBorder="1" applyAlignment="1">
      <alignment horizontal="center" vertical="top" wrapText="1"/>
    </xf>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10" borderId="18" xfId="0" applyFont="1" applyFill="1" applyBorder="1" applyAlignment="1">
      <alignment horizontal="center" vertical="center" wrapText="1"/>
    </xf>
    <xf numFmtId="0" fontId="10" fillId="10" borderId="20" xfId="0" applyFont="1" applyFill="1" applyBorder="1" applyAlignment="1">
      <alignment horizontal="center" vertical="center" wrapText="1"/>
    </xf>
    <xf numFmtId="0" fontId="10" fillId="11" borderId="14" xfId="0" applyFont="1" applyFill="1" applyBorder="1" applyAlignment="1">
      <alignment horizontal="center" vertical="center" wrapText="1"/>
    </xf>
    <xf numFmtId="0" fontId="10" fillId="11" borderId="15" xfId="0" applyFont="1" applyFill="1" applyBorder="1" applyAlignment="1">
      <alignment horizontal="center" vertical="center" wrapText="1"/>
    </xf>
    <xf numFmtId="0" fontId="10" fillId="11" borderId="16" xfId="0" applyFont="1" applyFill="1" applyBorder="1" applyAlignment="1">
      <alignment horizontal="center" vertical="center" wrapText="1"/>
    </xf>
    <xf numFmtId="0" fontId="10" fillId="9" borderId="21" xfId="0" applyFont="1" applyFill="1" applyBorder="1" applyAlignment="1">
      <alignment horizontal="center" vertical="center" wrapText="1"/>
    </xf>
    <xf numFmtId="0" fontId="10" fillId="9" borderId="28" xfId="0"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29" xfId="0" applyFont="1" applyFill="1" applyBorder="1" applyAlignment="1">
      <alignment horizontal="center" vertical="center" wrapText="1"/>
    </xf>
    <xf numFmtId="0" fontId="10" fillId="10" borderId="2" xfId="0" applyFont="1" applyFill="1" applyBorder="1" applyAlignment="1">
      <alignment horizontal="center" vertical="top" wrapText="1"/>
    </xf>
    <xf numFmtId="0" fontId="10" fillId="10" borderId="29" xfId="0" applyFont="1" applyFill="1" applyBorder="1" applyAlignment="1">
      <alignment horizontal="center" vertical="top" wrapText="1"/>
    </xf>
    <xf numFmtId="0" fontId="9" fillId="10" borderId="2" xfId="0" applyFont="1" applyFill="1" applyBorder="1" applyAlignment="1">
      <alignment horizontal="center" vertical="center" wrapText="1"/>
    </xf>
    <xf numFmtId="0" fontId="9" fillId="10" borderId="29" xfId="0" applyFont="1" applyFill="1" applyBorder="1" applyAlignment="1">
      <alignment horizontal="center" vertical="center" wrapText="1"/>
    </xf>
    <xf numFmtId="0" fontId="10" fillId="1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3" borderId="6" xfId="0" applyFont="1" applyFill="1" applyBorder="1" applyAlignment="1">
      <alignment vertical="center"/>
    </xf>
    <xf numFmtId="0" fontId="7" fillId="3" borderId="7" xfId="0" applyFont="1" applyFill="1" applyBorder="1" applyAlignment="1">
      <alignment vertical="center"/>
    </xf>
    <xf numFmtId="0" fontId="7" fillId="3" borderId="8" xfId="0" applyFont="1" applyFill="1" applyBorder="1" applyAlignment="1">
      <alignment vertical="center"/>
    </xf>
    <xf numFmtId="0" fontId="7" fillId="3" borderId="9" xfId="0" applyFont="1" applyFill="1" applyBorder="1" applyAlignment="1">
      <alignment vertical="center"/>
    </xf>
    <xf numFmtId="0" fontId="7" fillId="3" borderId="10" xfId="0" applyFont="1" applyFill="1" applyBorder="1" applyAlignment="1">
      <alignment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9" fillId="4" borderId="17" xfId="0" applyFont="1" applyFill="1" applyBorder="1" applyAlignment="1">
      <alignment horizontal="center" vertical="center" textRotation="90" wrapText="1"/>
    </xf>
    <xf numFmtId="0" fontId="9" fillId="4" borderId="21" xfId="0" applyFont="1" applyFill="1" applyBorder="1" applyAlignment="1">
      <alignment horizontal="center" vertical="center" textRotation="90" wrapText="1"/>
    </xf>
    <xf numFmtId="0" fontId="9" fillId="4" borderId="28" xfId="0" applyFont="1" applyFill="1" applyBorder="1" applyAlignment="1">
      <alignment horizontal="center" vertical="center" textRotation="90" wrapText="1"/>
    </xf>
    <xf numFmtId="0" fontId="10" fillId="7" borderId="18" xfId="0" applyFont="1" applyFill="1" applyBorder="1" applyAlignment="1">
      <alignment horizontal="center" vertical="center" textRotation="90" wrapText="1"/>
    </xf>
    <xf numFmtId="0" fontId="10" fillId="7" borderId="2" xfId="0" applyFont="1" applyFill="1" applyBorder="1" applyAlignment="1">
      <alignment horizontal="center" vertical="center" textRotation="90" wrapText="1"/>
    </xf>
    <xf numFmtId="0" fontId="10" fillId="7" borderId="29" xfId="0" applyFont="1" applyFill="1" applyBorder="1" applyAlignment="1">
      <alignment horizontal="center" vertical="center" textRotation="90" wrapText="1"/>
    </xf>
    <xf numFmtId="0" fontId="10" fillId="7" borderId="19" xfId="0" applyFont="1" applyFill="1" applyBorder="1" applyAlignment="1">
      <alignment horizontal="center" vertical="center" textRotation="90" wrapText="1"/>
    </xf>
    <xf numFmtId="0" fontId="10" fillId="7" borderId="22" xfId="0" applyFont="1" applyFill="1" applyBorder="1" applyAlignment="1">
      <alignment horizontal="center" vertical="center" textRotation="90" wrapText="1"/>
    </xf>
    <xf numFmtId="0" fontId="10" fillId="7" borderId="30" xfId="0" applyFont="1" applyFill="1" applyBorder="1" applyAlignment="1">
      <alignment horizontal="center" vertical="center" textRotation="90" wrapText="1"/>
    </xf>
    <xf numFmtId="0" fontId="10" fillId="8" borderId="20" xfId="0" applyFont="1" applyFill="1" applyBorder="1" applyAlignment="1">
      <alignment horizontal="center" vertical="center" wrapText="1"/>
    </xf>
    <xf numFmtId="0" fontId="10" fillId="8" borderId="23" xfId="0" applyFont="1" applyFill="1" applyBorder="1" applyAlignment="1">
      <alignment horizontal="center" vertical="center" wrapText="1"/>
    </xf>
    <xf numFmtId="0" fontId="10" fillId="8" borderId="31" xfId="0" applyFont="1" applyFill="1" applyBorder="1" applyAlignment="1">
      <alignment horizontal="center"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24</xdr:col>
      <xdr:colOff>178377</xdr:colOff>
      <xdr:row>1</xdr:row>
      <xdr:rowOff>144510</xdr:rowOff>
    </xdr:from>
    <xdr:to>
      <xdr:col>24</xdr:col>
      <xdr:colOff>2169102</xdr:colOff>
      <xdr:row>3</xdr:row>
      <xdr:rowOff>117660</xdr:rowOff>
    </xdr:to>
    <xdr:pic>
      <xdr:nvPicPr>
        <xdr:cNvPr id="2" name="Imagen 1">
          <a:extLst>
            <a:ext uri="{FF2B5EF4-FFF2-40B4-BE49-F238E27FC236}">
              <a16:creationId xmlns:a16="http://schemas.microsoft.com/office/drawing/2014/main" id="{6E2D5287-1884-AB49-B8ED-BA58BD695E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178577" y="335010"/>
          <a:ext cx="1990725" cy="735150"/>
        </a:xfrm>
        <a:prstGeom prst="rect">
          <a:avLst/>
        </a:prstGeom>
        <a:noFill/>
        <a:ln>
          <a:noFill/>
        </a:ln>
      </xdr:spPr>
    </xdr:pic>
    <xdr:clientData/>
  </xdr:twoCellAnchor>
  <xdr:twoCellAnchor editAs="oneCell">
    <xdr:from>
      <xdr:col>0</xdr:col>
      <xdr:colOff>0</xdr:colOff>
      <xdr:row>1</xdr:row>
      <xdr:rowOff>84224</xdr:rowOff>
    </xdr:from>
    <xdr:to>
      <xdr:col>4</xdr:col>
      <xdr:colOff>19412</xdr:colOff>
      <xdr:row>3</xdr:row>
      <xdr:rowOff>193675</xdr:rowOff>
    </xdr:to>
    <xdr:pic>
      <xdr:nvPicPr>
        <xdr:cNvPr id="3" name="Imagen 2">
          <a:extLst>
            <a:ext uri="{FF2B5EF4-FFF2-40B4-BE49-F238E27FC236}">
              <a16:creationId xmlns:a16="http://schemas.microsoft.com/office/drawing/2014/main" id="{7C6BEFEB-F1C1-3F49-AB9D-4346465BB29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74724"/>
          <a:ext cx="2762612" cy="87145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jorgecamargoherrera/Downloads/Seguimiento_OCI_pei_pai_1er_trimestre_2024.06.20.xlsx" TargetMode="External"/><Relationship Id="rId1" Type="http://schemas.openxmlformats.org/officeDocument/2006/relationships/externalLinkPath" Target="Seguimiento_OCI_pei_pai_1er_trimestre_2024.06.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ada"/>
      <sheetName val="Seguimiento PEI 2023-2026"/>
      <sheetName val="PAI 2024"/>
      <sheetName val="Hoja1"/>
      <sheetName val="Hoja2"/>
      <sheetName val="Seguimiento OCI PAI-PEI 2024"/>
      <sheetName val="Control de Cambios"/>
    </sheetNames>
    <sheetDataSet>
      <sheetData sheetId="0"/>
      <sheetData sheetId="1"/>
      <sheetData sheetId="2"/>
      <sheetData sheetId="3">
        <row r="2">
          <cell r="B2" t="str">
            <v>Agenda de políticas y Plan de Evaluación de Políticas, planes y programas de CTeI desarrollados</v>
          </cell>
          <cell r="C2">
            <v>0</v>
          </cell>
          <cell r="D2">
            <v>20</v>
          </cell>
          <cell r="E2">
            <v>60</v>
          </cell>
          <cell r="F2">
            <v>100</v>
          </cell>
          <cell r="G2">
            <v>0</v>
          </cell>
        </row>
        <row r="3">
          <cell r="B3" t="str">
            <v>Informe anual consolidado sobre el diseño y/o implementación de programas, instrumentos y mecanismos en el marco de las hojas de ruta de las PIIOM</v>
          </cell>
          <cell r="C3">
            <v>0</v>
          </cell>
          <cell r="D3">
            <v>0</v>
          </cell>
          <cell r="E3">
            <v>0</v>
          </cell>
          <cell r="F3">
            <v>1</v>
          </cell>
          <cell r="G3">
            <v>0</v>
          </cell>
        </row>
        <row r="4">
          <cell r="B4" t="str">
            <v>Avance en el seguimiento del desarrollo de las iniciativas normativas para fortalecer las capacidades de CTeI.</v>
          </cell>
          <cell r="C4">
            <v>0</v>
          </cell>
          <cell r="D4">
            <v>40</v>
          </cell>
          <cell r="E4">
            <v>40</v>
          </cell>
          <cell r="F4">
            <v>100</v>
          </cell>
          <cell r="G4">
            <v>0</v>
          </cell>
        </row>
        <row r="5">
          <cell r="B5" t="str">
            <v>Avance en la implementación de los artículos de CTeI en el marco de los compromisos adquiridos en la Ley 2294 de 2023 Plan Nacional de Desarrollo "Colombia Potencial Mundial de la Vida"</v>
          </cell>
          <cell r="C5">
            <v>30</v>
          </cell>
          <cell r="D5">
            <v>62.5</v>
          </cell>
          <cell r="E5">
            <v>88.75</v>
          </cell>
          <cell r="F5">
            <v>100</v>
          </cell>
          <cell r="G5">
            <v>30</v>
          </cell>
        </row>
        <row r="6">
          <cell r="B6" t="str">
            <v>Participación de la inversión en Investigación y Desarrollo (I+D) frente al PIB</v>
          </cell>
          <cell r="C6">
            <v>0.34</v>
          </cell>
          <cell r="D6">
            <v>0.34</v>
          </cell>
          <cell r="E6">
            <v>0.34</v>
          </cell>
          <cell r="F6">
            <v>0.39</v>
          </cell>
          <cell r="G6">
            <v>0</v>
          </cell>
        </row>
        <row r="7">
          <cell r="B7" t="str">
            <v>Recursos gestionados para el SNCTI</v>
          </cell>
          <cell r="C7">
            <v>0</v>
          </cell>
          <cell r="D7">
            <v>0</v>
          </cell>
          <cell r="E7">
            <v>12500</v>
          </cell>
          <cell r="F7">
            <v>125000</v>
          </cell>
          <cell r="G7">
            <v>0</v>
          </cell>
        </row>
        <row r="8">
          <cell r="B8" t="str">
            <v>Porcentaje de proyectos radicados en la Secretaria Técnica y presentados al OCAD para su financiación.</v>
          </cell>
          <cell r="C8">
            <v>0</v>
          </cell>
          <cell r="D8">
            <v>30</v>
          </cell>
          <cell r="E8">
            <v>60</v>
          </cell>
          <cell r="F8">
            <v>100</v>
          </cell>
          <cell r="G8">
            <v>0</v>
          </cell>
        </row>
        <row r="9">
          <cell r="B9" t="str">
            <v>Campamentos STEAM desarrollados para identificar las capacidades en CTeI en territorio</v>
          </cell>
          <cell r="C9">
            <v>0</v>
          </cell>
          <cell r="D9">
            <v>0</v>
          </cell>
          <cell r="E9">
            <v>2</v>
          </cell>
          <cell r="F9">
            <v>4</v>
          </cell>
          <cell r="G9">
            <v>0</v>
          </cell>
        </row>
        <row r="10">
          <cell r="B10" t="str">
            <v>Niñas, niños y adolescentes apoyados en su vocación científica - Campamentos STEAM Colombia Robótica</v>
          </cell>
          <cell r="C10">
            <v>0</v>
          </cell>
          <cell r="D10">
            <v>0</v>
          </cell>
          <cell r="E10">
            <v>1200</v>
          </cell>
          <cell r="F10">
            <v>1200</v>
          </cell>
          <cell r="G10">
            <v>0</v>
          </cell>
        </row>
        <row r="11">
          <cell r="B11" t="str">
            <v>Niñas, niños y adolescentes apoyados en su vocación científica - Proyectos de investigación Colombia Robótica</v>
          </cell>
          <cell r="C11">
            <v>0</v>
          </cell>
          <cell r="D11">
            <v>0</v>
          </cell>
          <cell r="E11">
            <v>0</v>
          </cell>
          <cell r="F11">
            <v>1800</v>
          </cell>
          <cell r="G11">
            <v>0</v>
          </cell>
        </row>
        <row r="12">
          <cell r="B12" t="str">
            <v>Laboratorios dotados para el desarrollo de pensamiento científico y habilidades en CTeI</v>
          </cell>
          <cell r="C12">
            <v>0</v>
          </cell>
          <cell r="D12">
            <v>0</v>
          </cell>
          <cell r="E12">
            <v>0</v>
          </cell>
          <cell r="F12">
            <v>7</v>
          </cell>
          <cell r="G12">
            <v>0</v>
          </cell>
        </row>
        <row r="13">
          <cell r="B13" t="str">
            <v>Redes generadas para dinamizar los ecosistemas regionales de CTeI en torno a las habilidades STEAM</v>
          </cell>
          <cell r="C13">
            <v>0</v>
          </cell>
          <cell r="D13">
            <v>0</v>
          </cell>
          <cell r="E13">
            <v>0</v>
          </cell>
          <cell r="F13">
            <v>6</v>
          </cell>
          <cell r="G13">
            <v>0</v>
          </cell>
        </row>
        <row r="14">
          <cell r="B14" t="str">
            <v>Territorios en conflicto, transición y /o consolidación con programas o proyectos de Ciencia, Tecnología e Innovación que den respuesta a demandas sociales, productivas y/o ambientales desarrollados con actores locales - Colombia Robótica</v>
          </cell>
          <cell r="C14">
            <v>0</v>
          </cell>
          <cell r="D14">
            <v>0</v>
          </cell>
          <cell r="E14">
            <v>0</v>
          </cell>
          <cell r="F14">
            <v>1</v>
          </cell>
          <cell r="G14">
            <v>0</v>
          </cell>
        </row>
        <row r="15">
          <cell r="B15" t="str">
            <v>Programas y proyectos de CTeI apoyados, orientados a la reducción de las brechas territoriales, étnicas y de género ejecutados o en ejecución - Colombia Robótica</v>
          </cell>
          <cell r="C15">
            <v>0</v>
          </cell>
          <cell r="D15">
            <v>0</v>
          </cell>
          <cell r="E15">
            <v>0</v>
          </cell>
          <cell r="F15">
            <v>1</v>
          </cell>
          <cell r="G15">
            <v>0</v>
          </cell>
        </row>
        <row r="16">
          <cell r="B16" t="str">
            <v>Nuevas estancias posdoctorales apoyadas por Minciencias y aliados - Convocatoria Orquídeas Mujeres en la Ciencia</v>
          </cell>
          <cell r="C16">
            <v>0</v>
          </cell>
          <cell r="D16">
            <v>0</v>
          </cell>
          <cell r="E16">
            <v>119</v>
          </cell>
          <cell r="F16">
            <v>119</v>
          </cell>
          <cell r="G16">
            <v>0</v>
          </cell>
        </row>
        <row r="17">
          <cell r="B17" t="str">
            <v>Jóvenes Investigadoras e Innovadoras apoyadas en su vocación científica - Convocatoria Orquídeas Mujeres en la Ciencia</v>
          </cell>
          <cell r="C17">
            <v>0</v>
          </cell>
          <cell r="D17">
            <v>0</v>
          </cell>
          <cell r="E17">
            <v>119</v>
          </cell>
          <cell r="F17">
            <v>119</v>
          </cell>
          <cell r="G17">
            <v>0</v>
          </cell>
        </row>
        <row r="18">
          <cell r="B18" t="str">
            <v>Proyectos de I+D+i apoyados que contribuyen al desarrollo de las rutas de innovación de las misiones Bioeconomía y Territorio, Ciencia para la paz y Derecho Humano a la Alimentación</v>
          </cell>
          <cell r="C18">
            <v>0</v>
          </cell>
          <cell r="D18">
            <v>0</v>
          </cell>
          <cell r="E18">
            <v>119</v>
          </cell>
          <cell r="F18">
            <v>119</v>
          </cell>
          <cell r="G18">
            <v>0</v>
          </cell>
        </row>
        <row r="19">
          <cell r="B19" t="str">
            <v>Productos con alcances y componentes de I+D+i que contribuyen al desarrollo de las rutas de innovación de las misiones Bioeconomía y Territorio, Ciencia para la paz y Derecho Humano a la Alimentación</v>
          </cell>
          <cell r="C19">
            <v>0</v>
          </cell>
          <cell r="D19">
            <v>0</v>
          </cell>
          <cell r="E19">
            <v>119</v>
          </cell>
          <cell r="F19">
            <v>119</v>
          </cell>
          <cell r="G19">
            <v>0</v>
          </cell>
        </row>
        <row r="20">
          <cell r="B20" t="str">
            <v>Red de mujeres Doctoras y Jóvenes Investigadoras e innovadoras fortalecida para el abordaje de los retos de las PIIOM en el país</v>
          </cell>
          <cell r="C20">
            <v>0</v>
          </cell>
          <cell r="D20">
            <v>0</v>
          </cell>
          <cell r="E20">
            <v>1</v>
          </cell>
          <cell r="F20">
            <v>1</v>
          </cell>
          <cell r="G20">
            <v>0</v>
          </cell>
        </row>
        <row r="21">
          <cell r="B21" t="str">
            <v>Alianzas apoyadas para el aprovechamiento del conocimiento, la conservación y el uso de la biodiversidad, sus bienes y servicios ecosistémicos - Convocatoria Orquídeas Mujeres en la Ciencia</v>
          </cell>
          <cell r="C21">
            <v>0</v>
          </cell>
          <cell r="D21">
            <v>0</v>
          </cell>
          <cell r="E21">
            <v>0</v>
          </cell>
          <cell r="F21">
            <v>11</v>
          </cell>
          <cell r="G21">
            <v>0</v>
          </cell>
        </row>
        <row r="22">
          <cell r="B22" t="str">
            <v>Programas y proyectos de CTeI apoyados, orientados a la reducción de las brechas territoriales, étnicas y de género ejecutados o en ejecución - Convocatoria Orquídeas Mujeres en la Ciencia</v>
          </cell>
          <cell r="C22">
            <v>0</v>
          </cell>
          <cell r="D22">
            <v>0</v>
          </cell>
          <cell r="E22">
            <v>0</v>
          </cell>
          <cell r="F22">
            <v>10</v>
          </cell>
          <cell r="G22">
            <v>0</v>
          </cell>
        </row>
        <row r="23">
          <cell r="B23" t="str">
            <v>Niñas, niños y adolescentes apoyados en su vocación científica - Programa ONDAS en los Territorios 2023-2024</v>
          </cell>
          <cell r="C23">
            <v>0</v>
          </cell>
          <cell r="D23">
            <v>1500</v>
          </cell>
          <cell r="E23">
            <v>3000</v>
          </cell>
          <cell r="F23">
            <v>6000</v>
          </cell>
          <cell r="G23">
            <v>0</v>
          </cell>
        </row>
        <row r="24">
          <cell r="B24" t="str">
            <v>Niñas, niños y adolescentes apoyados en su vocación científica - Convocatoria SGR Bienal 21-22</v>
          </cell>
          <cell r="C24">
            <v>0</v>
          </cell>
          <cell r="D24">
            <v>0</v>
          </cell>
          <cell r="E24">
            <v>3500</v>
          </cell>
          <cell r="F24">
            <v>7000</v>
          </cell>
          <cell r="G24">
            <v>0</v>
          </cell>
        </row>
        <row r="25">
          <cell r="B25" t="str">
            <v>Niñas, niños y adolescentes apoyados en su vocación científica - Centros de interés en CTeI en el marco de la formación integral y la resignificación del tiempo escolar.</v>
          </cell>
          <cell r="C25">
            <v>0</v>
          </cell>
          <cell r="D25">
            <v>0</v>
          </cell>
          <cell r="E25">
            <v>0</v>
          </cell>
          <cell r="F25">
            <v>5000</v>
          </cell>
          <cell r="G25">
            <v>0</v>
          </cell>
        </row>
        <row r="26">
          <cell r="B26" t="str">
            <v>Nuevas estancias posdoctorales apoyadas por Minciencias y aliados - Centros de Interés en CTeI</v>
          </cell>
          <cell r="C26">
            <v>0</v>
          </cell>
          <cell r="D26">
            <v>0</v>
          </cell>
          <cell r="E26">
            <v>0</v>
          </cell>
          <cell r="F26">
            <v>12</v>
          </cell>
          <cell r="G26">
            <v>0</v>
          </cell>
        </row>
        <row r="27">
          <cell r="B27" t="str">
            <v>Jóvenes Investigadores e Innovadores apoyados en su vocación científica - Aliados (ANH e IGAC)</v>
          </cell>
          <cell r="C27">
            <v>19</v>
          </cell>
          <cell r="D27">
            <v>19</v>
          </cell>
          <cell r="E27">
            <v>139</v>
          </cell>
          <cell r="F27">
            <v>139</v>
          </cell>
          <cell r="G27">
            <v>19</v>
          </cell>
        </row>
        <row r="28">
          <cell r="C28">
            <v>0</v>
          </cell>
          <cell r="D28">
            <v>0</v>
          </cell>
          <cell r="E28">
            <v>120</v>
          </cell>
          <cell r="F28">
            <v>120</v>
          </cell>
          <cell r="G28">
            <v>0</v>
          </cell>
        </row>
        <row r="29">
          <cell r="C29">
            <v>19</v>
          </cell>
          <cell r="D29">
            <v>19</v>
          </cell>
          <cell r="E29">
            <v>19</v>
          </cell>
          <cell r="F29">
            <v>19</v>
          </cell>
          <cell r="G29">
            <v>19</v>
          </cell>
        </row>
        <row r="30">
          <cell r="B30" t="str">
            <v>Personas seleccionadas para recibir apoyo económico por Minciencias y aliados para su formación en programas de maestría - Colfuturo</v>
          </cell>
          <cell r="C30">
            <v>0</v>
          </cell>
          <cell r="D30">
            <v>852</v>
          </cell>
          <cell r="E30">
            <v>852</v>
          </cell>
          <cell r="F30">
            <v>852</v>
          </cell>
          <cell r="G30">
            <v>0</v>
          </cell>
        </row>
        <row r="31">
          <cell r="B31" t="str">
            <v>Personas seleccionadas para recibir apoyo económico por Minciencias y aliados para su formación en programas de doctorado - Aliados (Colfuturo, Fulbright) SGR</v>
          </cell>
          <cell r="C31">
            <v>0</v>
          </cell>
          <cell r="D31">
            <v>150</v>
          </cell>
          <cell r="E31">
            <v>190</v>
          </cell>
          <cell r="F31">
            <v>1190</v>
          </cell>
          <cell r="G31">
            <v>0</v>
          </cell>
        </row>
        <row r="32">
          <cell r="B32" t="str">
            <v>Nuevas estancias posdoctorales apoyadas por Minciencias y aliados - Banco adicional financiables convocatoria 934 2023</v>
          </cell>
          <cell r="C32">
            <v>41</v>
          </cell>
          <cell r="D32">
            <v>41</v>
          </cell>
          <cell r="E32">
            <v>41</v>
          </cell>
          <cell r="F32">
            <v>41</v>
          </cell>
          <cell r="G32">
            <v>46</v>
          </cell>
        </row>
        <row r="33">
          <cell r="B33" t="str">
            <v>Plataforma Scienti (CVLac, GrupLac e Institulac) actualizada para su integración con el Sistema CRIS Colombia</v>
          </cell>
          <cell r="C33" t="str">
            <v>No aplica</v>
          </cell>
          <cell r="D33" t="str">
            <v>No aplica</v>
          </cell>
          <cell r="E33" t="str">
            <v>No aplica</v>
          </cell>
          <cell r="F33" t="str">
            <v>No aplica</v>
          </cell>
          <cell r="G33" t="str">
            <v>No aplica</v>
          </cell>
        </row>
        <row r="34">
          <cell r="B34" t="str">
            <v>Protocolos de ética consolidados para divulgación y publicación de resultados de investigación.</v>
          </cell>
          <cell r="C34" t="str">
            <v>No aplica</v>
          </cell>
          <cell r="D34" t="str">
            <v>No aplica</v>
          </cell>
          <cell r="E34" t="str">
            <v>No aplica</v>
          </cell>
          <cell r="F34" t="str">
            <v>No aplica</v>
          </cell>
          <cell r="G34" t="str">
            <v>No aplica</v>
          </cell>
        </row>
        <row r="35">
          <cell r="B35" t="str">
            <v>Proyectos de I+D+i apoyados para el desarrollo de biológicos, biotecnológicos, medicamentos, dispositivos, insumos, sistemas y servicios de atención en salud, terapias avanzadas y otras tecnologías en salud</v>
          </cell>
          <cell r="C35">
            <v>0</v>
          </cell>
          <cell r="D35">
            <v>1</v>
          </cell>
          <cell r="E35">
            <v>10</v>
          </cell>
          <cell r="F35">
            <v>10</v>
          </cell>
          <cell r="G35">
            <v>0</v>
          </cell>
        </row>
        <row r="36">
          <cell r="B36" t="str">
            <v>Nuevos proyectos de I+D+i financiados a través de la convocatoria Investigación fundamental (937-2023)</v>
          </cell>
          <cell r="C36">
            <v>6</v>
          </cell>
          <cell r="D36">
            <v>6</v>
          </cell>
          <cell r="E36">
            <v>6</v>
          </cell>
          <cell r="F36">
            <v>6</v>
          </cell>
          <cell r="G36">
            <v>6</v>
          </cell>
        </row>
        <row r="37">
          <cell r="B37" t="str">
            <v>Alianzas apoyadas para el desarrollo de tecnologías en IA para la solución de problemáticas regionales en el país</v>
          </cell>
          <cell r="C37">
            <v>0</v>
          </cell>
          <cell r="D37">
            <v>4</v>
          </cell>
          <cell r="E37">
            <v>4</v>
          </cell>
          <cell r="F37">
            <v>4</v>
          </cell>
          <cell r="G37">
            <v>0</v>
          </cell>
        </row>
        <row r="38">
          <cell r="B38" t="str">
            <v>Personas seleccionadas para recibir apoyo económico para su formación en programas de maestría – Inteligencia artificial</v>
          </cell>
          <cell r="C38">
            <v>0</v>
          </cell>
          <cell r="D38">
            <v>0</v>
          </cell>
          <cell r="E38">
            <v>6</v>
          </cell>
          <cell r="F38">
            <v>6</v>
          </cell>
          <cell r="G38">
            <v>0</v>
          </cell>
        </row>
        <row r="39">
          <cell r="B39" t="str">
            <v>Jóvenes Investigadores e Innovadores apoyados en su vocación científica – Inteligencia artificial</v>
          </cell>
          <cell r="C39">
            <v>0</v>
          </cell>
          <cell r="D39">
            <v>0</v>
          </cell>
          <cell r="E39">
            <v>36</v>
          </cell>
          <cell r="F39">
            <v>36</v>
          </cell>
          <cell r="G39">
            <v>0</v>
          </cell>
        </row>
        <row r="40">
          <cell r="B40" t="str">
            <v>Nuevas estancias posdoctorales en temáticas de IA y ciencias aeroespaciales.</v>
          </cell>
          <cell r="C40">
            <v>0</v>
          </cell>
          <cell r="D40">
            <v>0</v>
          </cell>
          <cell r="E40">
            <v>3</v>
          </cell>
          <cell r="F40">
            <v>13</v>
          </cell>
          <cell r="G40">
            <v>0</v>
          </cell>
        </row>
        <row r="41">
          <cell r="B41" t="str">
            <v>Tecnologías basadas en I+D financiadas con procesos de uso y apropiación social para la solución de problemáticas de País, desastres naturales y cambio climático, con el uso de la IA y las ciencias aeroespaciales.</v>
          </cell>
          <cell r="C41">
            <v>0</v>
          </cell>
          <cell r="D41">
            <v>6</v>
          </cell>
          <cell r="E41">
            <v>6</v>
          </cell>
          <cell r="F41">
            <v>6</v>
          </cell>
          <cell r="G41">
            <v>0</v>
          </cell>
        </row>
        <row r="42">
          <cell r="B42" t="str">
            <v>Estrategias desarrolladas para el de uso y apropiación de soluciones basadas en IA</v>
          </cell>
          <cell r="C42">
            <v>0</v>
          </cell>
          <cell r="D42">
            <v>3</v>
          </cell>
          <cell r="E42">
            <v>3</v>
          </cell>
          <cell r="F42">
            <v>3</v>
          </cell>
          <cell r="G42">
            <v>0</v>
          </cell>
        </row>
        <row r="43">
          <cell r="B43" t="str">
            <v>Encuentros territoriales realizados para la divulgación del conocimiento aeroespacial</v>
          </cell>
          <cell r="C43">
            <v>0</v>
          </cell>
          <cell r="D43">
            <v>5</v>
          </cell>
          <cell r="E43">
            <v>5</v>
          </cell>
          <cell r="F43">
            <v>5</v>
          </cell>
          <cell r="G43">
            <v>0</v>
          </cell>
        </row>
        <row r="44">
          <cell r="B44" t="str">
            <v>Territorios en conflicto, transición y /o consolidación con programas o proyectos de Ciencia, Tecnología e Innovación que den respuesta a demandas sociales, productivas y/o ambientales desarrollados con actores locales - ColombIA Inteligente</v>
          </cell>
          <cell r="C44">
            <v>0</v>
          </cell>
          <cell r="D44">
            <v>0</v>
          </cell>
          <cell r="E44">
            <v>1</v>
          </cell>
          <cell r="F44">
            <v>1</v>
          </cell>
          <cell r="G44">
            <v>0</v>
          </cell>
        </row>
        <row r="45">
          <cell r="B45" t="str">
            <v>Programas y proyectos de CTeI apoyados, orientados a la reducción de las brechas territoriales, étnicas y de género ejecutados o en ejecución - ColombIA Inteligente</v>
          </cell>
          <cell r="C45">
            <v>0</v>
          </cell>
          <cell r="D45">
            <v>0</v>
          </cell>
          <cell r="E45">
            <v>2</v>
          </cell>
          <cell r="F45">
            <v>2</v>
          </cell>
          <cell r="G45">
            <v>0</v>
          </cell>
        </row>
        <row r="46">
          <cell r="B46" t="str">
            <v>Alianzas apoyadas para el aprovechamiento del conocimiento, la conservación y el uso de la biodiversidad, sus bienes y servicios ecosistémicos - Ciencias y Tecnologías Aeroespaciales para la sostenibilidad</v>
          </cell>
          <cell r="C46">
            <v>0</v>
          </cell>
          <cell r="D46">
            <v>0</v>
          </cell>
          <cell r="E46">
            <v>1</v>
          </cell>
          <cell r="F46">
            <v>1</v>
          </cell>
          <cell r="G46">
            <v>0</v>
          </cell>
        </row>
        <row r="47">
          <cell r="B47" t="str">
            <v>Programa de diálogo de saberes gestionado para el intercambio de los resultados de la expedición científica con los conocimientos de los actores de la cuádruple hélice</v>
          </cell>
          <cell r="C47" t="str">
            <v>No aplica</v>
          </cell>
          <cell r="D47" t="str">
            <v>No aplica</v>
          </cell>
          <cell r="E47" t="str">
            <v>No aplica</v>
          </cell>
          <cell r="F47" t="str">
            <v>No aplica</v>
          </cell>
          <cell r="G47" t="str">
            <v>No aplica</v>
          </cell>
        </row>
        <row r="48">
          <cell r="B48" t="str">
            <v>Productos pesqueros desarrollados a través de la I+D+i y validados a escala precomercial</v>
          </cell>
          <cell r="C48" t="str">
            <v>No aplica</v>
          </cell>
          <cell r="D48" t="str">
            <v>No aplica</v>
          </cell>
          <cell r="E48" t="str">
            <v>No aplica</v>
          </cell>
          <cell r="F48" t="str">
            <v>No aplica</v>
          </cell>
          <cell r="G48" t="str">
            <v>No aplica</v>
          </cell>
        </row>
        <row r="49">
          <cell r="B49" t="str">
            <v>Estrategia de apropiación social del conocimiento desarrollada para la creación de redes del sector pesquero de Tumaco</v>
          </cell>
          <cell r="C49" t="str">
            <v>No aplica</v>
          </cell>
          <cell r="D49" t="str">
            <v>No aplica</v>
          </cell>
          <cell r="E49" t="str">
            <v>No aplica</v>
          </cell>
          <cell r="F49" t="str">
            <v>No aplica</v>
          </cell>
          <cell r="G49" t="str">
            <v>No aplica</v>
          </cell>
        </row>
        <row r="50">
          <cell r="B50" t="str">
            <v>Alianza apoyada para la escalabilidad de la etapa comercial de los productos pesqueros desarrollados</v>
          </cell>
          <cell r="C50">
            <v>0</v>
          </cell>
          <cell r="D50">
            <v>0</v>
          </cell>
          <cell r="E50">
            <v>1</v>
          </cell>
          <cell r="F50">
            <v>1</v>
          </cell>
          <cell r="G50">
            <v>0</v>
          </cell>
        </row>
        <row r="51">
          <cell r="B51" t="str">
            <v>Alianzas apoyadas para el aprovechamiento del conocimiento, la conservación y el uso de la biodiversidad, sus bienes y servicios ecosistémicos - Pacífico Vital</v>
          </cell>
          <cell r="C51">
            <v>0</v>
          </cell>
          <cell r="D51">
            <v>0</v>
          </cell>
          <cell r="E51">
            <v>0</v>
          </cell>
          <cell r="F51">
            <v>1</v>
          </cell>
          <cell r="G51">
            <v>0</v>
          </cell>
        </row>
        <row r="52">
          <cell r="B52" t="str">
            <v>Territorios en conflicto, transición y /o consolidación con programas o proyectos de Ciencia, Tecnología e Innovación que den respuesta a demandas sociales, productivas y/o ambientales desarrollados con actores locales - Pacífico Vital</v>
          </cell>
          <cell r="C52">
            <v>0</v>
          </cell>
          <cell r="D52">
            <v>0</v>
          </cell>
          <cell r="E52">
            <v>1</v>
          </cell>
          <cell r="F52">
            <v>1</v>
          </cell>
          <cell r="G52">
            <v>0</v>
          </cell>
        </row>
        <row r="53">
          <cell r="B53" t="str">
            <v>Programas y proyectos de CTeI apoyados, orientados a la reducción de las brechas territoriales, étnicas y de género ejecutados o en ejecución - Pacífico Vital</v>
          </cell>
          <cell r="C53">
            <v>0</v>
          </cell>
          <cell r="D53">
            <v>0</v>
          </cell>
          <cell r="E53">
            <v>0</v>
          </cell>
          <cell r="F53">
            <v>1</v>
          </cell>
          <cell r="G53">
            <v>0</v>
          </cell>
        </row>
        <row r="54">
          <cell r="B54" t="str">
            <v>Prototipos de tecnologías para la soberanía alimentaria y el derecho a la alimentación en proceso de validación precomercial o comercial.</v>
          </cell>
          <cell r="C54">
            <v>0</v>
          </cell>
          <cell r="D54">
            <v>0</v>
          </cell>
          <cell r="E54">
            <v>0</v>
          </cell>
          <cell r="F54">
            <v>39</v>
          </cell>
          <cell r="G54">
            <v>0</v>
          </cell>
        </row>
        <row r="55">
          <cell r="B55" t="str">
            <v>Jóvenes en ciencia para la paz beneficiados</v>
          </cell>
          <cell r="C55">
            <v>0</v>
          </cell>
          <cell r="D55">
            <v>0</v>
          </cell>
          <cell r="E55">
            <v>0</v>
          </cell>
          <cell r="F55">
            <v>50</v>
          </cell>
          <cell r="G55">
            <v>0</v>
          </cell>
        </row>
        <row r="56">
          <cell r="B56" t="str">
            <v>Prototipados y/o ideas de negocio consolidados con enfoque de CTeI.</v>
          </cell>
          <cell r="C56">
            <v>0</v>
          </cell>
          <cell r="D56">
            <v>0</v>
          </cell>
          <cell r="E56">
            <v>0</v>
          </cell>
          <cell r="F56">
            <v>50</v>
          </cell>
          <cell r="G56">
            <v>0</v>
          </cell>
        </row>
        <row r="57">
          <cell r="B57" t="str">
            <v>Empresas que ejecutan proyectos de investigación y desarrollo, beneficiadas con cupo por inversión en crédito fiscal o descuento</v>
          </cell>
          <cell r="C57">
            <v>0</v>
          </cell>
          <cell r="D57">
            <v>0</v>
          </cell>
          <cell r="E57">
            <v>0</v>
          </cell>
          <cell r="F57">
            <v>140</v>
          </cell>
          <cell r="G57">
            <v>0</v>
          </cell>
        </row>
        <row r="58">
          <cell r="B58" t="str">
            <v>Proyectos de investigación para el sector agropecuario en marcha</v>
          </cell>
          <cell r="C58">
            <v>0</v>
          </cell>
          <cell r="D58">
            <v>0</v>
          </cell>
          <cell r="E58">
            <v>25</v>
          </cell>
          <cell r="F58">
            <v>80</v>
          </cell>
          <cell r="G58">
            <v>0</v>
          </cell>
        </row>
        <row r="59">
          <cell r="B59" t="str">
            <v>Proyectos de CTeI apoyados para la Transición energética, acceso y uso eficiente de la energía</v>
          </cell>
          <cell r="C59">
            <v>0</v>
          </cell>
          <cell r="D59">
            <v>0</v>
          </cell>
          <cell r="E59">
            <v>2</v>
          </cell>
          <cell r="F59">
            <v>6</v>
          </cell>
          <cell r="G59">
            <v>0</v>
          </cell>
        </row>
        <row r="60">
          <cell r="B60" t="str">
            <v>Avance en la gestión de mecanismos con el enfoque diferencial para pueblos indígenas</v>
          </cell>
          <cell r="C60">
            <v>10</v>
          </cell>
          <cell r="D60">
            <v>30</v>
          </cell>
          <cell r="E60">
            <v>40</v>
          </cell>
          <cell r="F60">
            <v>100</v>
          </cell>
          <cell r="G60">
            <v>17</v>
          </cell>
        </row>
        <row r="61">
          <cell r="B61" t="str">
            <v>Avance en la implementación de los mecanismos de Ciencia, Tecnología e Innovación dirigidos a consejos comunitarios, organizaciones y otras formas y expresiones organizativas de las comunidades Negras, Afrocolombianas, Raizales y Palenqueras</v>
          </cell>
          <cell r="C61">
            <v>10</v>
          </cell>
          <cell r="D61">
            <v>20</v>
          </cell>
          <cell r="E61">
            <v>30</v>
          </cell>
          <cell r="F61">
            <v>40</v>
          </cell>
          <cell r="G61">
            <v>10</v>
          </cell>
        </row>
        <row r="62">
          <cell r="B62" t="str">
            <v>Territorios en conflicto, transición y /o consolidación con programas o proyectos de Ciencia, Tecnología e Innovación que den respuesta a demandas sociales, productivas y/o ambientales desarrollados con actores locales - Centro de Bioeconomía</v>
          </cell>
          <cell r="C62">
            <v>0</v>
          </cell>
          <cell r="D62">
            <v>0</v>
          </cell>
          <cell r="E62">
            <v>0</v>
          </cell>
          <cell r="F62">
            <v>1</v>
          </cell>
          <cell r="G62">
            <v>0</v>
          </cell>
        </row>
        <row r="63">
          <cell r="B63" t="str">
            <v>Programas y proyectos de CTeI apoyados, orientados a la reducción de las brechas territoriales, étnicas y de género ejecutados o en ejecución - Centro de Bioeconomía</v>
          </cell>
          <cell r="C63">
            <v>0</v>
          </cell>
          <cell r="D63">
            <v>0</v>
          </cell>
          <cell r="E63">
            <v>0</v>
          </cell>
          <cell r="F63">
            <v>1</v>
          </cell>
          <cell r="G63">
            <v>0</v>
          </cell>
        </row>
        <row r="64">
          <cell r="B64" t="str">
            <v>Proyecto de I+D+i apoyado para la generación de bioproductos en los niveles TLR 1 a 4</v>
          </cell>
          <cell r="C64" t="str">
            <v>No aplica</v>
          </cell>
          <cell r="D64" t="str">
            <v>No aplica</v>
          </cell>
          <cell r="E64" t="str">
            <v>No aplica</v>
          </cell>
          <cell r="F64" t="str">
            <v>No aplica</v>
          </cell>
          <cell r="G64" t="str">
            <v>No aplica</v>
          </cell>
        </row>
        <row r="65">
          <cell r="B65" t="str">
            <v>Patios agroecológicos implementados como iniciativa de CTeI para garantizar el derecho humano a la alimentación</v>
          </cell>
          <cell r="C65" t="str">
            <v>No aplica</v>
          </cell>
          <cell r="D65" t="str">
            <v>No aplica</v>
          </cell>
          <cell r="E65" t="str">
            <v>No aplica</v>
          </cell>
          <cell r="F65" t="str">
            <v>No aplica</v>
          </cell>
          <cell r="G65" t="str">
            <v>No aplica</v>
          </cell>
        </row>
        <row r="66">
          <cell r="B66" t="str">
            <v>Estrategia de apropiación social del conocimiento aplicada con enfoque restaurativo</v>
          </cell>
          <cell r="C66" t="str">
            <v>No aplica</v>
          </cell>
          <cell r="D66" t="str">
            <v>No aplica</v>
          </cell>
          <cell r="E66" t="str">
            <v>No aplica</v>
          </cell>
          <cell r="F66" t="str">
            <v>No aplica</v>
          </cell>
          <cell r="G66" t="str">
            <v>No aplica</v>
          </cell>
        </row>
        <row r="67">
          <cell r="B67" t="str">
            <v>Alianzas apoyadas para el aprovechamiento del conocimiento, la conservación y el uso de la biodiversidad, sus bienes y servicios ecosistémicos - CTeI para la Transformación Territorial</v>
          </cell>
          <cell r="C67">
            <v>0</v>
          </cell>
          <cell r="D67">
            <v>0</v>
          </cell>
          <cell r="E67">
            <v>0</v>
          </cell>
          <cell r="F67">
            <v>1</v>
          </cell>
          <cell r="G67">
            <v>0</v>
          </cell>
        </row>
        <row r="68">
          <cell r="B68" t="str">
            <v>Territorios en conflicto, transición y /o consolidación con programas o proyectos de Ciencia, Tecnología e Innovación que den respuesta a demandas sociales, productivas y/o ambientales desarrollados con actores locales - CTeI para la Transformación</v>
          </cell>
          <cell r="C68">
            <v>0</v>
          </cell>
          <cell r="D68">
            <v>0</v>
          </cell>
          <cell r="E68">
            <v>0</v>
          </cell>
          <cell r="F68">
            <v>1</v>
          </cell>
          <cell r="G68">
            <v>0</v>
          </cell>
        </row>
        <row r="69">
          <cell r="B69" t="str">
            <v>Programas y proyectos de CTeI apoyados, orientados a la reducción de las brechas territoriales, étnicas y de género ejecutados o en ejecución - CTeI para la Transformación Territorial</v>
          </cell>
          <cell r="C69">
            <v>0</v>
          </cell>
          <cell r="D69">
            <v>0</v>
          </cell>
          <cell r="E69">
            <v>0</v>
          </cell>
          <cell r="F69">
            <v>1</v>
          </cell>
          <cell r="G69">
            <v>0</v>
          </cell>
        </row>
        <row r="70">
          <cell r="B70" t="str">
            <v>Participación y/o coordinación de espacios o escenarios de posicionamiento internacional de la CTeI</v>
          </cell>
          <cell r="C70">
            <v>0</v>
          </cell>
          <cell r="D70">
            <v>1</v>
          </cell>
          <cell r="E70">
            <v>4</v>
          </cell>
          <cell r="F70">
            <v>12</v>
          </cell>
          <cell r="G70">
            <v>1</v>
          </cell>
        </row>
        <row r="71">
          <cell r="B71" t="str">
            <v>Espacios de cooperación científica internacional apoyados para la internacionalización del capital humano del SNCTI</v>
          </cell>
          <cell r="C71">
            <v>7</v>
          </cell>
          <cell r="D71">
            <v>75</v>
          </cell>
          <cell r="E71">
            <v>79</v>
          </cell>
          <cell r="F71">
            <v>100</v>
          </cell>
          <cell r="G71">
            <v>7</v>
          </cell>
        </row>
        <row r="72">
          <cell r="B72" t="str">
            <v>Alianzas apoyadas para el aprovechamiento del conocimiento, la conservación y el uso de la biodiversidad, sus bienes y servicios ecosistémicos - Internacionalización</v>
          </cell>
          <cell r="C72">
            <v>0</v>
          </cell>
          <cell r="D72">
            <v>0</v>
          </cell>
          <cell r="E72">
            <v>0</v>
          </cell>
          <cell r="F72">
            <v>2</v>
          </cell>
          <cell r="G72">
            <v>0</v>
          </cell>
        </row>
        <row r="73">
          <cell r="B73" t="str">
            <v>Índice de desempeño Institucional</v>
          </cell>
          <cell r="C73">
            <v>10</v>
          </cell>
          <cell r="D73">
            <v>10</v>
          </cell>
          <cell r="E73">
            <v>7</v>
          </cell>
          <cell r="F73">
            <v>7</v>
          </cell>
          <cell r="G73">
            <v>0</v>
          </cell>
        </row>
        <row r="74">
          <cell r="B74" t="str">
            <v>Estrategia implementada para el cierre de brechas y la mejora continua del desempeño institucional</v>
          </cell>
          <cell r="C74">
            <v>25</v>
          </cell>
          <cell r="D74">
            <v>50</v>
          </cell>
          <cell r="E74">
            <v>75</v>
          </cell>
          <cell r="F74">
            <v>100</v>
          </cell>
          <cell r="G74">
            <v>25</v>
          </cell>
        </row>
        <row r="75">
          <cell r="B75" t="str">
            <v>Estrategia implementada para generar experiencias de aprendizaje organizacional que incentiven y visibilicen el capital intelectual de la entidad</v>
          </cell>
          <cell r="C75">
            <v>25</v>
          </cell>
          <cell r="D75">
            <v>50</v>
          </cell>
          <cell r="E75">
            <v>75</v>
          </cell>
          <cell r="F75">
            <v>100</v>
          </cell>
          <cell r="G75">
            <v>25</v>
          </cell>
        </row>
      </sheetData>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4BB8A-349D-514F-9C47-D7494F10B129}">
  <sheetPr>
    <tabColor rgb="FFFFC000"/>
    <pageSetUpPr fitToPage="1"/>
  </sheetPr>
  <dimension ref="A1:AA84"/>
  <sheetViews>
    <sheetView showGridLines="0" tabSelected="1" zoomScale="140" zoomScaleNormal="140" workbookViewId="0">
      <selection sqref="A1:XFD1048576"/>
    </sheetView>
  </sheetViews>
  <sheetFormatPr baseColWidth="10" defaultColWidth="14.5" defaultRowHeight="15" customHeight="1" x14ac:dyDescent="0.15"/>
  <cols>
    <col min="1" max="1" width="4.1640625" style="1" customWidth="1"/>
    <col min="2" max="3" width="9.6640625" style="1" customWidth="1"/>
    <col min="4" max="4" width="12.5" style="1" customWidth="1"/>
    <col min="5" max="5" width="15" style="1" customWidth="1"/>
    <col min="6" max="6" width="15.83203125" style="149" customWidth="1"/>
    <col min="7" max="7" width="25.1640625" style="10" customWidth="1"/>
    <col min="8" max="8" width="71" style="1" customWidth="1"/>
    <col min="9" max="9" width="19.5" style="146" customWidth="1"/>
    <col min="10" max="20" width="4.5" style="10" customWidth="1"/>
    <col min="21" max="21" width="42" style="150" customWidth="1"/>
    <col min="22" max="22" width="7.33203125" style="150" customWidth="1"/>
    <col min="23" max="23" width="31.5" style="151" customWidth="1"/>
    <col min="24" max="24" width="41.5" style="1" customWidth="1"/>
    <col min="25" max="25" width="35.83203125" style="10" customWidth="1"/>
    <col min="26" max="16384" width="14.5" style="10"/>
  </cols>
  <sheetData>
    <row r="1" spans="1:25" ht="15.75" customHeight="1" x14ac:dyDescent="0.15">
      <c r="E1" s="2"/>
      <c r="F1" s="3"/>
      <c r="G1" s="4"/>
      <c r="H1" s="5"/>
      <c r="I1" s="6"/>
      <c r="J1" s="4"/>
      <c r="K1" s="4"/>
      <c r="L1" s="4"/>
      <c r="M1" s="4"/>
      <c r="N1" s="4"/>
      <c r="O1" s="4"/>
      <c r="P1" s="4"/>
      <c r="Q1" s="4"/>
      <c r="R1" s="4"/>
      <c r="S1" s="4"/>
      <c r="T1" s="4"/>
      <c r="U1" s="7"/>
      <c r="V1" s="7"/>
      <c r="W1" s="8"/>
      <c r="X1" s="5"/>
      <c r="Y1" s="9"/>
    </row>
    <row r="2" spans="1:25" ht="35.25" customHeight="1" x14ac:dyDescent="0.15">
      <c r="A2" s="308" t="s">
        <v>0</v>
      </c>
      <c r="B2" s="308"/>
      <c r="C2" s="308"/>
      <c r="D2" s="308"/>
      <c r="E2" s="308"/>
      <c r="F2" s="308"/>
      <c r="G2" s="308"/>
      <c r="H2" s="308"/>
      <c r="I2" s="308"/>
      <c r="J2" s="308"/>
      <c r="K2" s="308"/>
      <c r="L2" s="308"/>
      <c r="M2" s="308"/>
      <c r="N2" s="308"/>
      <c r="O2" s="308"/>
      <c r="P2" s="308"/>
      <c r="Q2" s="308"/>
      <c r="R2" s="308"/>
      <c r="S2" s="308"/>
      <c r="T2" s="308"/>
      <c r="U2" s="308"/>
      <c r="V2" s="308"/>
      <c r="W2" s="308"/>
      <c r="X2" s="11" t="s">
        <v>1</v>
      </c>
      <c r="Y2" s="12"/>
    </row>
    <row r="3" spans="1:25" ht="25.5" customHeight="1" x14ac:dyDescent="0.15">
      <c r="A3" s="308"/>
      <c r="B3" s="308"/>
      <c r="C3" s="308"/>
      <c r="D3" s="308"/>
      <c r="E3" s="308"/>
      <c r="F3" s="308"/>
      <c r="G3" s="308"/>
      <c r="H3" s="308"/>
      <c r="I3" s="308"/>
      <c r="J3" s="308"/>
      <c r="K3" s="308"/>
      <c r="L3" s="308"/>
      <c r="M3" s="308"/>
      <c r="N3" s="308"/>
      <c r="O3" s="308"/>
      <c r="P3" s="308"/>
      <c r="Q3" s="308"/>
      <c r="R3" s="308"/>
      <c r="S3" s="308"/>
      <c r="T3" s="308"/>
      <c r="U3" s="308"/>
      <c r="V3" s="308"/>
      <c r="W3" s="308"/>
      <c r="X3" s="11" t="s">
        <v>2</v>
      </c>
      <c r="Y3" s="13"/>
    </row>
    <row r="4" spans="1:25" ht="20.25" customHeight="1" x14ac:dyDescent="0.15">
      <c r="A4" s="308"/>
      <c r="B4" s="308"/>
      <c r="C4" s="308"/>
      <c r="D4" s="308"/>
      <c r="E4" s="308"/>
      <c r="F4" s="308"/>
      <c r="G4" s="308"/>
      <c r="H4" s="308"/>
      <c r="I4" s="308"/>
      <c r="J4" s="308"/>
      <c r="K4" s="308"/>
      <c r="L4" s="308"/>
      <c r="M4" s="308"/>
      <c r="N4" s="308"/>
      <c r="O4" s="308"/>
      <c r="P4" s="308"/>
      <c r="Q4" s="308"/>
      <c r="R4" s="308"/>
      <c r="S4" s="308"/>
      <c r="T4" s="308"/>
      <c r="U4" s="308"/>
      <c r="V4" s="308"/>
      <c r="W4" s="308"/>
      <c r="X4" s="11" t="s">
        <v>3</v>
      </c>
      <c r="Y4" s="14"/>
    </row>
    <row r="5" spans="1:25" ht="15.75" customHeight="1" thickBot="1" x14ac:dyDescent="0.2">
      <c r="E5" s="15"/>
      <c r="F5" s="15"/>
      <c r="G5" s="16"/>
      <c r="H5" s="15"/>
      <c r="I5" s="17"/>
      <c r="J5" s="16"/>
      <c r="K5" s="9"/>
      <c r="L5" s="9"/>
      <c r="M5" s="9"/>
      <c r="N5" s="9"/>
      <c r="O5" s="9"/>
      <c r="P5" s="9"/>
      <c r="Q5" s="9"/>
      <c r="R5" s="9"/>
      <c r="S5" s="9"/>
      <c r="T5" s="9"/>
      <c r="U5" s="7"/>
      <c r="V5" s="7"/>
      <c r="W5" s="8"/>
      <c r="X5" s="18"/>
      <c r="Y5" s="16"/>
    </row>
    <row r="6" spans="1:25" s="19" customFormat="1" ht="18.75" customHeight="1" thickBot="1" x14ac:dyDescent="0.2">
      <c r="A6" s="309" t="s">
        <v>4</v>
      </c>
      <c r="B6" s="310"/>
      <c r="C6" s="310"/>
      <c r="D6" s="310"/>
      <c r="E6" s="311"/>
      <c r="F6" s="311"/>
      <c r="G6" s="311"/>
      <c r="H6" s="311"/>
      <c r="I6" s="311"/>
      <c r="J6" s="311"/>
      <c r="K6" s="311"/>
      <c r="L6" s="311"/>
      <c r="M6" s="311"/>
      <c r="N6" s="311"/>
      <c r="O6" s="311"/>
      <c r="P6" s="311"/>
      <c r="Q6" s="311"/>
      <c r="R6" s="311"/>
      <c r="S6" s="311"/>
      <c r="T6" s="311"/>
      <c r="U6" s="311"/>
      <c r="V6" s="311"/>
      <c r="W6" s="311"/>
      <c r="X6" s="312"/>
      <c r="Y6" s="313"/>
    </row>
    <row r="7" spans="1:25" s="20" customFormat="1" ht="20.25" customHeight="1" thickBot="1" x14ac:dyDescent="0.25">
      <c r="A7" s="314" t="s">
        <v>5</v>
      </c>
      <c r="B7" s="315"/>
      <c r="C7" s="315"/>
      <c r="D7" s="315"/>
      <c r="E7" s="316"/>
      <c r="F7" s="317" t="s">
        <v>6</v>
      </c>
      <c r="G7" s="318"/>
      <c r="H7" s="318"/>
      <c r="I7" s="318"/>
      <c r="J7" s="318"/>
      <c r="K7" s="318"/>
      <c r="L7" s="318"/>
      <c r="M7" s="318"/>
      <c r="N7" s="318"/>
      <c r="O7" s="318"/>
      <c r="P7" s="318"/>
      <c r="Q7" s="318"/>
      <c r="R7" s="318"/>
      <c r="S7" s="318"/>
      <c r="T7" s="318"/>
      <c r="U7" s="319"/>
      <c r="V7" s="314" t="s">
        <v>7</v>
      </c>
      <c r="W7" s="315"/>
      <c r="X7" s="315"/>
      <c r="Y7" s="316"/>
    </row>
    <row r="8" spans="1:25" s="19" customFormat="1" ht="16.5" customHeight="1" x14ac:dyDescent="0.15">
      <c r="A8" s="320" t="s">
        <v>8</v>
      </c>
      <c r="B8" s="323" t="s">
        <v>9</v>
      </c>
      <c r="C8" s="326" t="s">
        <v>10</v>
      </c>
      <c r="D8" s="326" t="s">
        <v>11</v>
      </c>
      <c r="E8" s="329" t="s">
        <v>12</v>
      </c>
      <c r="F8" s="292" t="s">
        <v>13</v>
      </c>
      <c r="G8" s="293"/>
      <c r="H8" s="293"/>
      <c r="I8" s="294" t="s">
        <v>14</v>
      </c>
      <c r="J8" s="294"/>
      <c r="K8" s="294"/>
      <c r="L8" s="294"/>
      <c r="M8" s="294"/>
      <c r="N8" s="294"/>
      <c r="O8" s="294"/>
      <c r="P8" s="294"/>
      <c r="Q8" s="294"/>
      <c r="R8" s="294"/>
      <c r="S8" s="294"/>
      <c r="T8" s="294"/>
      <c r="U8" s="295"/>
      <c r="V8" s="296" t="s">
        <v>15</v>
      </c>
      <c r="W8" s="297"/>
      <c r="X8" s="297"/>
      <c r="Y8" s="298"/>
    </row>
    <row r="9" spans="1:25" s="21" customFormat="1" ht="25.5" customHeight="1" x14ac:dyDescent="0.15">
      <c r="A9" s="321"/>
      <c r="B9" s="324"/>
      <c r="C9" s="327"/>
      <c r="D9" s="327"/>
      <c r="E9" s="330"/>
      <c r="F9" s="299" t="s">
        <v>16</v>
      </c>
      <c r="G9" s="301" t="s">
        <v>17</v>
      </c>
      <c r="H9" s="301" t="s">
        <v>18</v>
      </c>
      <c r="I9" s="303" t="s">
        <v>19</v>
      </c>
      <c r="J9" s="305" t="s">
        <v>20</v>
      </c>
      <c r="K9" s="307" t="s">
        <v>21</v>
      </c>
      <c r="L9" s="307"/>
      <c r="M9" s="307"/>
      <c r="N9" s="307"/>
      <c r="O9" s="307"/>
      <c r="P9" s="307"/>
      <c r="Q9" s="307"/>
      <c r="R9" s="307"/>
      <c r="S9" s="276" t="s">
        <v>22</v>
      </c>
      <c r="T9" s="276" t="s">
        <v>23</v>
      </c>
      <c r="U9" s="278" t="s">
        <v>24</v>
      </c>
      <c r="V9" s="280" t="s">
        <v>25</v>
      </c>
      <c r="W9" s="282" t="s">
        <v>26</v>
      </c>
      <c r="X9" s="284" t="s">
        <v>27</v>
      </c>
      <c r="Y9" s="285"/>
    </row>
    <row r="10" spans="1:25" s="24" customFormat="1" ht="33" customHeight="1" thickBot="1" x14ac:dyDescent="0.2">
      <c r="A10" s="322"/>
      <c r="B10" s="325"/>
      <c r="C10" s="328"/>
      <c r="D10" s="328"/>
      <c r="E10" s="331"/>
      <c r="F10" s="300"/>
      <c r="G10" s="302"/>
      <c r="H10" s="302"/>
      <c r="I10" s="304"/>
      <c r="J10" s="306"/>
      <c r="K10" s="22" t="s">
        <v>28</v>
      </c>
      <c r="L10" s="23" t="s">
        <v>29</v>
      </c>
      <c r="M10" s="22" t="s">
        <v>30</v>
      </c>
      <c r="N10" s="23" t="s">
        <v>31</v>
      </c>
      <c r="O10" s="22" t="s">
        <v>32</v>
      </c>
      <c r="P10" s="23" t="s">
        <v>33</v>
      </c>
      <c r="Q10" s="22" t="s">
        <v>34</v>
      </c>
      <c r="R10" s="23" t="s">
        <v>35</v>
      </c>
      <c r="S10" s="277"/>
      <c r="T10" s="277"/>
      <c r="U10" s="279"/>
      <c r="V10" s="281"/>
      <c r="W10" s="283"/>
      <c r="X10" s="286"/>
      <c r="Y10" s="287"/>
    </row>
    <row r="11" spans="1:25" s="32" customFormat="1" ht="114.75" customHeight="1" x14ac:dyDescent="0.15">
      <c r="A11" s="288">
        <v>1</v>
      </c>
      <c r="B11" s="291" t="s">
        <v>36</v>
      </c>
      <c r="C11" s="175" t="s">
        <v>37</v>
      </c>
      <c r="D11" s="175" t="s">
        <v>38</v>
      </c>
      <c r="E11" s="212" t="s">
        <v>39</v>
      </c>
      <c r="F11" s="266" t="s">
        <v>40</v>
      </c>
      <c r="G11" s="269" t="s">
        <v>41</v>
      </c>
      <c r="H11" s="271" t="s">
        <v>42</v>
      </c>
      <c r="I11" s="25" t="s">
        <v>43</v>
      </c>
      <c r="J11" s="26">
        <v>1</v>
      </c>
      <c r="K11" s="26">
        <v>0</v>
      </c>
      <c r="L11" s="27">
        <f>VLOOKUP(I11,[1]Hoja1!$B$2:$G$75,6,FALSE)</f>
        <v>0</v>
      </c>
      <c r="M11" s="26">
        <v>0.2</v>
      </c>
      <c r="N11" s="28"/>
      <c r="O11" s="26">
        <v>0.6</v>
      </c>
      <c r="P11" s="28"/>
      <c r="Q11" s="26">
        <v>1</v>
      </c>
      <c r="R11" s="28"/>
      <c r="S11" s="26">
        <f>MAX(L11,N11,P11,R11)</f>
        <v>0</v>
      </c>
      <c r="T11" s="29">
        <f>IF(S11/J11&gt;100%,100%,IFERROR(S11/J11,0))</f>
        <v>0</v>
      </c>
      <c r="U11" s="30" t="s">
        <v>44</v>
      </c>
      <c r="V11" s="29">
        <v>0</v>
      </c>
      <c r="W11" s="31" t="s">
        <v>45</v>
      </c>
      <c r="X11" s="273" t="s">
        <v>46</v>
      </c>
      <c r="Y11" s="274"/>
    </row>
    <row r="12" spans="1:25" s="32" customFormat="1" ht="47.25" customHeight="1" x14ac:dyDescent="0.15">
      <c r="A12" s="289"/>
      <c r="B12" s="173"/>
      <c r="C12" s="176"/>
      <c r="D12" s="176"/>
      <c r="E12" s="179"/>
      <c r="F12" s="267"/>
      <c r="G12" s="270"/>
      <c r="H12" s="272"/>
      <c r="I12" s="36" t="s">
        <v>47</v>
      </c>
      <c r="J12" s="34">
        <v>1</v>
      </c>
      <c r="K12" s="34">
        <v>0</v>
      </c>
      <c r="L12" s="37">
        <f>VLOOKUP(I12,[1]Hoja1!$B$2:$G$75,6,FALSE)</f>
        <v>0</v>
      </c>
      <c r="M12" s="34">
        <v>0</v>
      </c>
      <c r="N12" s="38"/>
      <c r="O12" s="34">
        <v>0</v>
      </c>
      <c r="P12" s="38"/>
      <c r="Q12" s="34">
        <v>1</v>
      </c>
      <c r="R12" s="38"/>
      <c r="S12" s="34">
        <f t="shared" ref="S12:S75" si="0">MAX(L12,N12,P12,R12)</f>
        <v>0</v>
      </c>
      <c r="T12" s="39">
        <f t="shared" ref="T12:T75" si="1">IF(S12/J12&gt;100%,100%,IFERROR(S12/J12,0))</f>
        <v>0</v>
      </c>
      <c r="U12" s="40" t="s">
        <v>48</v>
      </c>
      <c r="V12" s="39">
        <v>0</v>
      </c>
      <c r="W12" s="41" t="s">
        <v>49</v>
      </c>
      <c r="X12" s="224" t="s">
        <v>50</v>
      </c>
      <c r="Y12" s="275"/>
    </row>
    <row r="13" spans="1:25" s="32" customFormat="1" ht="93.75" customHeight="1" x14ac:dyDescent="0.15">
      <c r="A13" s="289"/>
      <c r="B13" s="173"/>
      <c r="C13" s="176"/>
      <c r="D13" s="176"/>
      <c r="E13" s="179"/>
      <c r="F13" s="267"/>
      <c r="G13" s="36" t="s">
        <v>51</v>
      </c>
      <c r="H13" s="35" t="s">
        <v>52</v>
      </c>
      <c r="I13" s="36" t="s">
        <v>53</v>
      </c>
      <c r="J13" s="42">
        <v>1</v>
      </c>
      <c r="K13" s="42">
        <v>0</v>
      </c>
      <c r="L13" s="43">
        <f>VLOOKUP(I13,[1]Hoja1!$B$2:$G$75,6,FALSE)</f>
        <v>0</v>
      </c>
      <c r="M13" s="42">
        <v>0.4</v>
      </c>
      <c r="N13" s="44"/>
      <c r="O13" s="42">
        <v>0.4</v>
      </c>
      <c r="P13" s="44"/>
      <c r="Q13" s="42">
        <v>1</v>
      </c>
      <c r="R13" s="44"/>
      <c r="S13" s="42">
        <f t="shared" si="0"/>
        <v>0</v>
      </c>
      <c r="T13" s="39">
        <f t="shared" si="1"/>
        <v>0</v>
      </c>
      <c r="U13" s="40" t="s">
        <v>54</v>
      </c>
      <c r="V13" s="39">
        <v>0</v>
      </c>
      <c r="W13" s="45" t="s">
        <v>55</v>
      </c>
      <c r="X13" s="224" t="s">
        <v>56</v>
      </c>
      <c r="Y13" s="225"/>
    </row>
    <row r="14" spans="1:25" s="32" customFormat="1" ht="74.25" customHeight="1" thickBot="1" x14ac:dyDescent="0.2">
      <c r="A14" s="290"/>
      <c r="B14" s="46" t="s">
        <v>57</v>
      </c>
      <c r="C14" s="177"/>
      <c r="D14" s="177"/>
      <c r="E14" s="213"/>
      <c r="F14" s="268"/>
      <c r="G14" s="47" t="s">
        <v>58</v>
      </c>
      <c r="H14" s="48" t="s">
        <v>59</v>
      </c>
      <c r="I14" s="49" t="s">
        <v>60</v>
      </c>
      <c r="J14" s="50">
        <v>1</v>
      </c>
      <c r="K14" s="50">
        <v>0.3</v>
      </c>
      <c r="L14" s="51">
        <f>VLOOKUP(I14,[1]Hoja1!$B$2:$G$75,6,FALSE)/100</f>
        <v>0.3</v>
      </c>
      <c r="M14" s="50">
        <v>0.625</v>
      </c>
      <c r="N14" s="52"/>
      <c r="O14" s="50">
        <v>0.88749999999999996</v>
      </c>
      <c r="P14" s="52"/>
      <c r="Q14" s="50">
        <v>1</v>
      </c>
      <c r="R14" s="52"/>
      <c r="S14" s="50">
        <f t="shared" si="0"/>
        <v>0.3</v>
      </c>
      <c r="T14" s="53">
        <f t="shared" si="1"/>
        <v>0.3</v>
      </c>
      <c r="U14" s="54" t="s">
        <v>61</v>
      </c>
      <c r="V14" s="53">
        <v>0.3</v>
      </c>
      <c r="W14" s="55" t="s">
        <v>62</v>
      </c>
      <c r="X14" s="224" t="s">
        <v>63</v>
      </c>
      <c r="Y14" s="225"/>
    </row>
    <row r="15" spans="1:25" s="32" customFormat="1" ht="42" customHeight="1" x14ac:dyDescent="0.15">
      <c r="A15" s="260">
        <v>2</v>
      </c>
      <c r="B15" s="172" t="s">
        <v>64</v>
      </c>
      <c r="C15" s="175" t="s">
        <v>37</v>
      </c>
      <c r="D15" s="175" t="s">
        <v>65</v>
      </c>
      <c r="E15" s="178" t="s">
        <v>66</v>
      </c>
      <c r="F15" s="263" t="s">
        <v>67</v>
      </c>
      <c r="G15" s="152" t="s">
        <v>68</v>
      </c>
      <c r="H15" s="253" t="s">
        <v>69</v>
      </c>
      <c r="I15" s="58" t="s">
        <v>70</v>
      </c>
      <c r="J15" s="59">
        <v>3.8999999999999998E-3</v>
      </c>
      <c r="K15" s="59" t="s">
        <v>48</v>
      </c>
      <c r="L15" s="60" t="s">
        <v>48</v>
      </c>
      <c r="M15" s="59" t="s">
        <v>48</v>
      </c>
      <c r="N15" s="61"/>
      <c r="O15" s="59" t="s">
        <v>48</v>
      </c>
      <c r="P15" s="61"/>
      <c r="Q15" s="59">
        <v>3.9000000000000003E-3</v>
      </c>
      <c r="R15" s="61"/>
      <c r="S15" s="59">
        <f t="shared" si="0"/>
        <v>0</v>
      </c>
      <c r="T15" s="62">
        <f t="shared" si="1"/>
        <v>0</v>
      </c>
      <c r="U15" s="63" t="s">
        <v>48</v>
      </c>
      <c r="V15" s="62">
        <v>0</v>
      </c>
      <c r="W15" s="64" t="s">
        <v>71</v>
      </c>
      <c r="X15" s="232" t="s">
        <v>72</v>
      </c>
      <c r="Y15" s="233"/>
    </row>
    <row r="16" spans="1:25" s="32" customFormat="1" ht="42" customHeight="1" x14ac:dyDescent="0.15">
      <c r="A16" s="261"/>
      <c r="B16" s="173"/>
      <c r="C16" s="176"/>
      <c r="D16" s="176"/>
      <c r="E16" s="179"/>
      <c r="F16" s="264"/>
      <c r="G16" s="153"/>
      <c r="H16" s="187"/>
      <c r="I16" s="67" t="s">
        <v>73</v>
      </c>
      <c r="J16" s="68">
        <v>125000</v>
      </c>
      <c r="K16" s="68">
        <v>0</v>
      </c>
      <c r="L16" s="69">
        <f>VLOOKUP(I16,[1]Hoja1!$B$2:$G$75,6,FALSE)</f>
        <v>0</v>
      </c>
      <c r="M16" s="68">
        <v>0</v>
      </c>
      <c r="N16" s="70"/>
      <c r="O16" s="68">
        <v>12500</v>
      </c>
      <c r="P16" s="70"/>
      <c r="Q16" s="68">
        <v>125000</v>
      </c>
      <c r="R16" s="71"/>
      <c r="S16" s="68">
        <f t="shared" si="0"/>
        <v>0</v>
      </c>
      <c r="T16" s="39">
        <f t="shared" si="1"/>
        <v>0</v>
      </c>
      <c r="U16" s="40" t="s">
        <v>74</v>
      </c>
      <c r="V16" s="39">
        <v>0</v>
      </c>
      <c r="W16" s="45" t="s">
        <v>75</v>
      </c>
      <c r="X16" s="230"/>
      <c r="Y16" s="231"/>
    </row>
    <row r="17" spans="1:25" s="32" customFormat="1" ht="72" customHeight="1" thickBot="1" x14ac:dyDescent="0.2">
      <c r="A17" s="262"/>
      <c r="B17" s="174"/>
      <c r="C17" s="177"/>
      <c r="D17" s="177"/>
      <c r="E17" s="180"/>
      <c r="F17" s="265"/>
      <c r="G17" s="73" t="s">
        <v>76</v>
      </c>
      <c r="H17" s="74" t="s">
        <v>77</v>
      </c>
      <c r="I17" s="72" t="s">
        <v>78</v>
      </c>
      <c r="J17" s="75">
        <v>1</v>
      </c>
      <c r="K17" s="75">
        <v>0</v>
      </c>
      <c r="L17" s="76">
        <f>VLOOKUP(I17,[1]Hoja1!$B$2:$G$75,6,FALSE)</f>
        <v>0</v>
      </c>
      <c r="M17" s="75">
        <v>0.3</v>
      </c>
      <c r="N17" s="77"/>
      <c r="O17" s="75">
        <v>0.6</v>
      </c>
      <c r="P17" s="77"/>
      <c r="Q17" s="75">
        <v>1</v>
      </c>
      <c r="R17" s="77"/>
      <c r="S17" s="75">
        <f t="shared" si="0"/>
        <v>0</v>
      </c>
      <c r="T17" s="78">
        <f t="shared" si="1"/>
        <v>0</v>
      </c>
      <c r="U17" s="79" t="s">
        <v>79</v>
      </c>
      <c r="V17" s="78">
        <v>0</v>
      </c>
      <c r="W17" s="80" t="s">
        <v>80</v>
      </c>
      <c r="X17" s="248" t="s">
        <v>81</v>
      </c>
      <c r="Y17" s="247"/>
    </row>
    <row r="18" spans="1:25" s="32" customFormat="1" ht="17.25" customHeight="1" x14ac:dyDescent="0.15">
      <c r="A18" s="254">
        <v>3</v>
      </c>
      <c r="B18" s="172" t="s">
        <v>82</v>
      </c>
      <c r="C18" s="175" t="s">
        <v>83</v>
      </c>
      <c r="D18" s="175" t="s">
        <v>84</v>
      </c>
      <c r="E18" s="234" t="s">
        <v>85</v>
      </c>
      <c r="F18" s="257" t="s">
        <v>86</v>
      </c>
      <c r="G18" s="152" t="s">
        <v>87</v>
      </c>
      <c r="H18" s="155" t="s">
        <v>88</v>
      </c>
      <c r="I18" s="81" t="s">
        <v>89</v>
      </c>
      <c r="J18" s="82">
        <v>4</v>
      </c>
      <c r="K18" s="82">
        <v>0</v>
      </c>
      <c r="L18" s="83">
        <f>VLOOKUP(I18,[1]Hoja1!$B$2:$G$75,6,FALSE)</f>
        <v>0</v>
      </c>
      <c r="M18" s="82">
        <v>0</v>
      </c>
      <c r="N18" s="61"/>
      <c r="O18" s="82">
        <v>2</v>
      </c>
      <c r="P18" s="61"/>
      <c r="Q18" s="82">
        <v>4</v>
      </c>
      <c r="R18" s="61"/>
      <c r="S18" s="82">
        <f t="shared" si="0"/>
        <v>0</v>
      </c>
      <c r="T18" s="62">
        <f t="shared" si="1"/>
        <v>0</v>
      </c>
      <c r="U18" s="63" t="s">
        <v>90</v>
      </c>
      <c r="V18" s="62">
        <v>0</v>
      </c>
      <c r="W18" s="184" t="s">
        <v>91</v>
      </c>
      <c r="X18" s="226" t="s">
        <v>92</v>
      </c>
      <c r="Y18" s="227"/>
    </row>
    <row r="19" spans="1:25" s="32" customFormat="1" ht="17.25" customHeight="1" x14ac:dyDescent="0.15">
      <c r="A19" s="255"/>
      <c r="B19" s="173"/>
      <c r="C19" s="176"/>
      <c r="D19" s="176"/>
      <c r="E19" s="235"/>
      <c r="F19" s="258"/>
      <c r="G19" s="153"/>
      <c r="H19" s="156"/>
      <c r="I19" s="85" t="s">
        <v>93</v>
      </c>
      <c r="J19" s="86">
        <v>1200</v>
      </c>
      <c r="K19" s="86">
        <v>0</v>
      </c>
      <c r="L19" s="87">
        <f>VLOOKUP(I19,[1]Hoja1!$B$2:$G$75,6,FALSE)</f>
        <v>0</v>
      </c>
      <c r="M19" s="86">
        <v>0</v>
      </c>
      <c r="N19" s="88"/>
      <c r="O19" s="86">
        <v>1200</v>
      </c>
      <c r="P19" s="88"/>
      <c r="Q19" s="86">
        <v>1200</v>
      </c>
      <c r="R19" s="88"/>
      <c r="S19" s="86">
        <f t="shared" si="0"/>
        <v>0</v>
      </c>
      <c r="T19" s="39">
        <f t="shared" si="1"/>
        <v>0</v>
      </c>
      <c r="U19" s="40" t="s">
        <v>94</v>
      </c>
      <c r="V19" s="39">
        <v>0</v>
      </c>
      <c r="W19" s="164"/>
      <c r="X19" s="228"/>
      <c r="Y19" s="229"/>
    </row>
    <row r="20" spans="1:25" s="32" customFormat="1" ht="17.25" customHeight="1" x14ac:dyDescent="0.15">
      <c r="A20" s="255"/>
      <c r="B20" s="173"/>
      <c r="C20" s="176"/>
      <c r="D20" s="176"/>
      <c r="E20" s="235"/>
      <c r="F20" s="258"/>
      <c r="G20" s="153"/>
      <c r="H20" s="156"/>
      <c r="I20" s="85" t="s">
        <v>95</v>
      </c>
      <c r="J20" s="86">
        <v>1800</v>
      </c>
      <c r="K20" s="86">
        <v>0</v>
      </c>
      <c r="L20" s="87">
        <f>VLOOKUP(I20,[1]Hoja1!$B$2:$G$75,6,FALSE)</f>
        <v>0</v>
      </c>
      <c r="M20" s="86">
        <v>0</v>
      </c>
      <c r="N20" s="88"/>
      <c r="O20" s="86">
        <v>0</v>
      </c>
      <c r="P20" s="88"/>
      <c r="Q20" s="86">
        <v>1800</v>
      </c>
      <c r="R20" s="88"/>
      <c r="S20" s="86">
        <f t="shared" si="0"/>
        <v>0</v>
      </c>
      <c r="T20" s="39">
        <f t="shared" si="1"/>
        <v>0</v>
      </c>
      <c r="U20" s="40" t="s">
        <v>96</v>
      </c>
      <c r="V20" s="39">
        <v>0</v>
      </c>
      <c r="W20" s="164"/>
      <c r="X20" s="228"/>
      <c r="Y20" s="229"/>
    </row>
    <row r="21" spans="1:25" s="32" customFormat="1" ht="17.25" customHeight="1" x14ac:dyDescent="0.15">
      <c r="A21" s="255"/>
      <c r="B21" s="173"/>
      <c r="C21" s="176"/>
      <c r="D21" s="176"/>
      <c r="E21" s="235"/>
      <c r="F21" s="258"/>
      <c r="G21" s="153"/>
      <c r="H21" s="156"/>
      <c r="I21" s="89" t="s">
        <v>97</v>
      </c>
      <c r="J21" s="90">
        <v>7</v>
      </c>
      <c r="K21" s="90">
        <v>0</v>
      </c>
      <c r="L21" s="91">
        <f>VLOOKUP(I21,[1]Hoja1!$B$2:$G$75,6,FALSE)</f>
        <v>0</v>
      </c>
      <c r="M21" s="90">
        <v>0</v>
      </c>
      <c r="N21" s="44"/>
      <c r="O21" s="90">
        <v>0</v>
      </c>
      <c r="P21" s="44"/>
      <c r="Q21" s="90">
        <v>7</v>
      </c>
      <c r="R21" s="44"/>
      <c r="S21" s="90">
        <f t="shared" si="0"/>
        <v>0</v>
      </c>
      <c r="T21" s="39">
        <f t="shared" si="1"/>
        <v>0</v>
      </c>
      <c r="U21" s="40" t="s">
        <v>98</v>
      </c>
      <c r="V21" s="39">
        <v>0</v>
      </c>
      <c r="W21" s="164"/>
      <c r="X21" s="228"/>
      <c r="Y21" s="229"/>
    </row>
    <row r="22" spans="1:25" s="32" customFormat="1" ht="17.25" customHeight="1" x14ac:dyDescent="0.15">
      <c r="A22" s="255"/>
      <c r="B22" s="173"/>
      <c r="C22" s="176"/>
      <c r="D22" s="176"/>
      <c r="E22" s="235"/>
      <c r="F22" s="258"/>
      <c r="G22" s="153"/>
      <c r="H22" s="156"/>
      <c r="I22" s="89" t="s">
        <v>99</v>
      </c>
      <c r="J22" s="90">
        <v>6</v>
      </c>
      <c r="K22" s="90">
        <v>0</v>
      </c>
      <c r="L22" s="91">
        <f>VLOOKUP(I22,[1]Hoja1!$B$2:$G$75,6,FALSE)</f>
        <v>0</v>
      </c>
      <c r="M22" s="90">
        <v>0</v>
      </c>
      <c r="N22" s="44"/>
      <c r="O22" s="90">
        <v>0</v>
      </c>
      <c r="P22" s="44"/>
      <c r="Q22" s="90">
        <v>6</v>
      </c>
      <c r="R22" s="44"/>
      <c r="S22" s="90">
        <f t="shared" si="0"/>
        <v>0</v>
      </c>
      <c r="T22" s="39">
        <f t="shared" si="1"/>
        <v>0</v>
      </c>
      <c r="U22" s="40" t="s">
        <v>100</v>
      </c>
      <c r="V22" s="39">
        <v>0</v>
      </c>
      <c r="W22" s="164"/>
      <c r="X22" s="228"/>
      <c r="Y22" s="229"/>
    </row>
    <row r="23" spans="1:25" s="32" customFormat="1" ht="17.25" customHeight="1" x14ac:dyDescent="0.15">
      <c r="A23" s="255"/>
      <c r="B23" s="173"/>
      <c r="C23" s="176"/>
      <c r="D23" s="176"/>
      <c r="E23" s="235"/>
      <c r="F23" s="258"/>
      <c r="G23" s="153"/>
      <c r="H23" s="156"/>
      <c r="I23" s="67" t="s">
        <v>101</v>
      </c>
      <c r="J23" s="34">
        <v>1</v>
      </c>
      <c r="K23" s="34">
        <v>0</v>
      </c>
      <c r="L23" s="37">
        <f>VLOOKUP(I23,[1]Hoja1!$B$2:$G$75,6,FALSE)</f>
        <v>0</v>
      </c>
      <c r="M23" s="34">
        <v>0</v>
      </c>
      <c r="N23" s="44"/>
      <c r="O23" s="34">
        <v>0</v>
      </c>
      <c r="P23" s="44"/>
      <c r="Q23" s="34">
        <v>1</v>
      </c>
      <c r="R23" s="44"/>
      <c r="S23" s="34">
        <f t="shared" si="0"/>
        <v>0</v>
      </c>
      <c r="T23" s="39">
        <f t="shared" si="1"/>
        <v>0</v>
      </c>
      <c r="U23" s="40" t="s">
        <v>102</v>
      </c>
      <c r="V23" s="39">
        <v>0</v>
      </c>
      <c r="W23" s="164"/>
      <c r="X23" s="228"/>
      <c r="Y23" s="229"/>
    </row>
    <row r="24" spans="1:25" s="32" customFormat="1" ht="17.25" customHeight="1" x14ac:dyDescent="0.15">
      <c r="A24" s="255"/>
      <c r="B24" s="173"/>
      <c r="C24" s="176"/>
      <c r="D24" s="176"/>
      <c r="E24" s="235"/>
      <c r="F24" s="258"/>
      <c r="G24" s="153"/>
      <c r="H24" s="156"/>
      <c r="I24" s="67" t="s">
        <v>103</v>
      </c>
      <c r="J24" s="34">
        <v>1</v>
      </c>
      <c r="K24" s="34">
        <v>0</v>
      </c>
      <c r="L24" s="37">
        <f>VLOOKUP(I24,[1]Hoja1!$B$2:$G$75,6,FALSE)</f>
        <v>0</v>
      </c>
      <c r="M24" s="34">
        <v>0</v>
      </c>
      <c r="N24" s="92"/>
      <c r="O24" s="34">
        <v>0</v>
      </c>
      <c r="P24" s="92"/>
      <c r="Q24" s="34">
        <v>1</v>
      </c>
      <c r="R24" s="92"/>
      <c r="S24" s="34">
        <f t="shared" si="0"/>
        <v>0</v>
      </c>
      <c r="T24" s="39">
        <f t="shared" si="1"/>
        <v>0</v>
      </c>
      <c r="U24" s="40" t="s">
        <v>104</v>
      </c>
      <c r="V24" s="39">
        <v>0</v>
      </c>
      <c r="W24" s="164"/>
      <c r="X24" s="230"/>
      <c r="Y24" s="231"/>
    </row>
    <row r="25" spans="1:25" s="32" customFormat="1" ht="15.75" customHeight="1" x14ac:dyDescent="0.15">
      <c r="A25" s="255"/>
      <c r="B25" s="173" t="s">
        <v>105</v>
      </c>
      <c r="C25" s="176"/>
      <c r="D25" s="176"/>
      <c r="E25" s="235"/>
      <c r="F25" s="258"/>
      <c r="G25" s="153" t="s">
        <v>106</v>
      </c>
      <c r="H25" s="156" t="s">
        <v>107</v>
      </c>
      <c r="I25" s="93" t="s">
        <v>108</v>
      </c>
      <c r="J25" s="34">
        <v>119</v>
      </c>
      <c r="K25" s="34">
        <v>0</v>
      </c>
      <c r="L25" s="37">
        <f>VLOOKUP(I25,[1]Hoja1!$B$2:$G$75,6,FALSE)</f>
        <v>0</v>
      </c>
      <c r="M25" s="34">
        <v>0</v>
      </c>
      <c r="N25" s="44"/>
      <c r="O25" s="34">
        <v>119</v>
      </c>
      <c r="P25" s="44"/>
      <c r="Q25" s="34">
        <v>119</v>
      </c>
      <c r="R25" s="44"/>
      <c r="S25" s="34">
        <f t="shared" si="0"/>
        <v>0</v>
      </c>
      <c r="T25" s="39">
        <f t="shared" si="1"/>
        <v>0</v>
      </c>
      <c r="U25" s="40" t="s">
        <v>109</v>
      </c>
      <c r="V25" s="39">
        <v>0</v>
      </c>
      <c r="W25" s="164" t="s">
        <v>110</v>
      </c>
      <c r="X25" s="232" t="s">
        <v>111</v>
      </c>
      <c r="Y25" s="233"/>
    </row>
    <row r="26" spans="1:25" s="32" customFormat="1" ht="15.75" customHeight="1" x14ac:dyDescent="0.15">
      <c r="A26" s="255"/>
      <c r="B26" s="173"/>
      <c r="C26" s="176"/>
      <c r="D26" s="176"/>
      <c r="E26" s="235"/>
      <c r="F26" s="258"/>
      <c r="G26" s="153"/>
      <c r="H26" s="156"/>
      <c r="I26" s="67" t="s">
        <v>112</v>
      </c>
      <c r="J26" s="34">
        <v>119</v>
      </c>
      <c r="K26" s="34">
        <v>0</v>
      </c>
      <c r="L26" s="37">
        <f>VLOOKUP(I26,[1]Hoja1!$B$2:$G$75,6,FALSE)</f>
        <v>0</v>
      </c>
      <c r="M26" s="34">
        <v>0</v>
      </c>
      <c r="N26" s="44"/>
      <c r="O26" s="34">
        <v>119</v>
      </c>
      <c r="P26" s="44"/>
      <c r="Q26" s="34">
        <v>119</v>
      </c>
      <c r="R26" s="44"/>
      <c r="S26" s="34">
        <f t="shared" si="0"/>
        <v>0</v>
      </c>
      <c r="T26" s="39">
        <f t="shared" si="1"/>
        <v>0</v>
      </c>
      <c r="U26" s="40" t="s">
        <v>113</v>
      </c>
      <c r="V26" s="39">
        <v>0</v>
      </c>
      <c r="W26" s="164"/>
      <c r="X26" s="228"/>
      <c r="Y26" s="229"/>
    </row>
    <row r="27" spans="1:25" s="32" customFormat="1" ht="15.75" customHeight="1" x14ac:dyDescent="0.15">
      <c r="A27" s="255"/>
      <c r="B27" s="173"/>
      <c r="C27" s="176"/>
      <c r="D27" s="176"/>
      <c r="E27" s="235"/>
      <c r="F27" s="258"/>
      <c r="G27" s="153"/>
      <c r="H27" s="156"/>
      <c r="I27" s="36" t="s">
        <v>114</v>
      </c>
      <c r="J27" s="34">
        <v>119</v>
      </c>
      <c r="K27" s="34">
        <v>0</v>
      </c>
      <c r="L27" s="37">
        <f>VLOOKUP(I27,[1]Hoja1!$B$2:$G$75,6,FALSE)</f>
        <v>0</v>
      </c>
      <c r="M27" s="34">
        <v>0</v>
      </c>
      <c r="N27" s="44"/>
      <c r="O27" s="34">
        <v>119</v>
      </c>
      <c r="P27" s="44"/>
      <c r="Q27" s="34">
        <v>119</v>
      </c>
      <c r="R27" s="44"/>
      <c r="S27" s="34">
        <f t="shared" si="0"/>
        <v>0</v>
      </c>
      <c r="T27" s="39">
        <f t="shared" si="1"/>
        <v>0</v>
      </c>
      <c r="U27" s="40" t="s">
        <v>115</v>
      </c>
      <c r="V27" s="39">
        <v>0</v>
      </c>
      <c r="W27" s="164"/>
      <c r="X27" s="228"/>
      <c r="Y27" s="229"/>
    </row>
    <row r="28" spans="1:25" s="32" customFormat="1" ht="15.75" customHeight="1" x14ac:dyDescent="0.15">
      <c r="A28" s="255"/>
      <c r="B28" s="173"/>
      <c r="C28" s="176"/>
      <c r="D28" s="176"/>
      <c r="E28" s="235"/>
      <c r="F28" s="258"/>
      <c r="G28" s="153"/>
      <c r="H28" s="156"/>
      <c r="I28" s="36" t="s">
        <v>116</v>
      </c>
      <c r="J28" s="34">
        <v>119</v>
      </c>
      <c r="K28" s="34">
        <v>0</v>
      </c>
      <c r="L28" s="37">
        <f>VLOOKUP(I28,[1]Hoja1!$B$2:$G$75,6,FALSE)</f>
        <v>0</v>
      </c>
      <c r="M28" s="34">
        <v>0</v>
      </c>
      <c r="N28" s="44"/>
      <c r="O28" s="34">
        <v>119</v>
      </c>
      <c r="P28" s="44"/>
      <c r="Q28" s="34">
        <v>119</v>
      </c>
      <c r="R28" s="44"/>
      <c r="S28" s="34">
        <f t="shared" si="0"/>
        <v>0</v>
      </c>
      <c r="T28" s="39">
        <f t="shared" si="1"/>
        <v>0</v>
      </c>
      <c r="U28" s="40" t="s">
        <v>117</v>
      </c>
      <c r="V28" s="39">
        <v>0</v>
      </c>
      <c r="W28" s="164"/>
      <c r="X28" s="228"/>
      <c r="Y28" s="229"/>
    </row>
    <row r="29" spans="1:25" s="32" customFormat="1" ht="15.75" customHeight="1" x14ac:dyDescent="0.15">
      <c r="A29" s="255"/>
      <c r="B29" s="173"/>
      <c r="C29" s="176"/>
      <c r="D29" s="176"/>
      <c r="E29" s="235"/>
      <c r="F29" s="258"/>
      <c r="G29" s="153"/>
      <c r="H29" s="156"/>
      <c r="I29" s="36" t="s">
        <v>118</v>
      </c>
      <c r="J29" s="34">
        <v>1</v>
      </c>
      <c r="K29" s="34">
        <v>0</v>
      </c>
      <c r="L29" s="37">
        <f>VLOOKUP(I29,[1]Hoja1!$B$2:$G$75,6,FALSE)</f>
        <v>0</v>
      </c>
      <c r="M29" s="34">
        <v>0</v>
      </c>
      <c r="N29" s="44"/>
      <c r="O29" s="34">
        <v>1</v>
      </c>
      <c r="P29" s="44"/>
      <c r="Q29" s="34">
        <v>1</v>
      </c>
      <c r="R29" s="44"/>
      <c r="S29" s="34">
        <f t="shared" si="0"/>
        <v>0</v>
      </c>
      <c r="T29" s="39">
        <f t="shared" si="1"/>
        <v>0</v>
      </c>
      <c r="U29" s="40" t="s">
        <v>119</v>
      </c>
      <c r="V29" s="39">
        <v>0</v>
      </c>
      <c r="W29" s="164"/>
      <c r="X29" s="228"/>
      <c r="Y29" s="229"/>
    </row>
    <row r="30" spans="1:25" s="32" customFormat="1" ht="15.75" customHeight="1" x14ac:dyDescent="0.15">
      <c r="A30" s="255"/>
      <c r="B30" s="173"/>
      <c r="C30" s="176"/>
      <c r="D30" s="176"/>
      <c r="E30" s="235"/>
      <c r="F30" s="258"/>
      <c r="G30" s="153"/>
      <c r="H30" s="156"/>
      <c r="I30" s="67" t="s">
        <v>120</v>
      </c>
      <c r="J30" s="34">
        <v>11</v>
      </c>
      <c r="K30" s="34">
        <v>0</v>
      </c>
      <c r="L30" s="37">
        <f>VLOOKUP(I30,[1]Hoja1!$B$2:$G$75,6,FALSE)</f>
        <v>0</v>
      </c>
      <c r="M30" s="34">
        <v>0</v>
      </c>
      <c r="N30" s="44"/>
      <c r="O30" s="34">
        <v>0</v>
      </c>
      <c r="P30" s="44"/>
      <c r="Q30" s="34">
        <v>11</v>
      </c>
      <c r="R30" s="44"/>
      <c r="S30" s="34">
        <f t="shared" si="0"/>
        <v>0</v>
      </c>
      <c r="T30" s="39">
        <f t="shared" si="1"/>
        <v>0</v>
      </c>
      <c r="U30" s="40" t="s">
        <v>121</v>
      </c>
      <c r="V30" s="39">
        <v>0</v>
      </c>
      <c r="W30" s="164"/>
      <c r="X30" s="228"/>
      <c r="Y30" s="229"/>
    </row>
    <row r="31" spans="1:25" s="32" customFormat="1" ht="15.75" customHeight="1" x14ac:dyDescent="0.15">
      <c r="A31" s="255"/>
      <c r="B31" s="173"/>
      <c r="C31" s="176"/>
      <c r="D31" s="176"/>
      <c r="E31" s="235"/>
      <c r="F31" s="258"/>
      <c r="G31" s="153"/>
      <c r="H31" s="156"/>
      <c r="I31" s="67" t="s">
        <v>122</v>
      </c>
      <c r="J31" s="34">
        <v>10</v>
      </c>
      <c r="K31" s="34">
        <v>0</v>
      </c>
      <c r="L31" s="37">
        <f>VLOOKUP(I31,[1]Hoja1!$B$2:$G$75,6,FALSE)</f>
        <v>0</v>
      </c>
      <c r="M31" s="34">
        <v>0</v>
      </c>
      <c r="N31" s="44"/>
      <c r="O31" s="34">
        <v>0</v>
      </c>
      <c r="P31" s="44"/>
      <c r="Q31" s="34">
        <v>10</v>
      </c>
      <c r="R31" s="44"/>
      <c r="S31" s="34">
        <f t="shared" si="0"/>
        <v>0</v>
      </c>
      <c r="T31" s="39">
        <f t="shared" si="1"/>
        <v>0</v>
      </c>
      <c r="U31" s="40" t="s">
        <v>123</v>
      </c>
      <c r="V31" s="39">
        <v>0</v>
      </c>
      <c r="W31" s="164"/>
      <c r="X31" s="230"/>
      <c r="Y31" s="231"/>
    </row>
    <row r="32" spans="1:25" s="32" customFormat="1" ht="45.75" customHeight="1" x14ac:dyDescent="0.15">
      <c r="A32" s="255"/>
      <c r="B32" s="173" t="s">
        <v>124</v>
      </c>
      <c r="C32" s="176"/>
      <c r="D32" s="176"/>
      <c r="E32" s="235"/>
      <c r="F32" s="258"/>
      <c r="G32" s="153" t="s">
        <v>125</v>
      </c>
      <c r="H32" s="156" t="s">
        <v>126</v>
      </c>
      <c r="I32" s="67" t="s">
        <v>127</v>
      </c>
      <c r="J32" s="86">
        <v>6000</v>
      </c>
      <c r="K32" s="86">
        <v>0</v>
      </c>
      <c r="L32" s="87">
        <f>VLOOKUP(I32,[1]Hoja1!$B$2:$G$75,6,FALSE)</f>
        <v>0</v>
      </c>
      <c r="M32" s="86">
        <v>1500</v>
      </c>
      <c r="N32" s="94"/>
      <c r="O32" s="86">
        <v>3000</v>
      </c>
      <c r="P32" s="94"/>
      <c r="Q32" s="86">
        <v>6000</v>
      </c>
      <c r="R32" s="94"/>
      <c r="S32" s="86">
        <f t="shared" si="0"/>
        <v>0</v>
      </c>
      <c r="T32" s="39">
        <f t="shared" si="1"/>
        <v>0</v>
      </c>
      <c r="U32" s="40" t="s">
        <v>128</v>
      </c>
      <c r="V32" s="39">
        <v>0</v>
      </c>
      <c r="W32" s="164" t="s">
        <v>129</v>
      </c>
      <c r="X32" s="249" t="s">
        <v>130</v>
      </c>
      <c r="Y32" s="250"/>
    </row>
    <row r="33" spans="1:27" s="32" customFormat="1" ht="45.75" customHeight="1" x14ac:dyDescent="0.15">
      <c r="A33" s="255"/>
      <c r="B33" s="173"/>
      <c r="C33" s="176"/>
      <c r="D33" s="176"/>
      <c r="E33" s="235"/>
      <c r="F33" s="258"/>
      <c r="G33" s="153"/>
      <c r="H33" s="156"/>
      <c r="I33" s="67" t="s">
        <v>131</v>
      </c>
      <c r="J33" s="86">
        <v>7000</v>
      </c>
      <c r="K33" s="86">
        <v>0</v>
      </c>
      <c r="L33" s="87">
        <f>VLOOKUP(I33,[1]Hoja1!$B$2:$G$75,6,FALSE)</f>
        <v>0</v>
      </c>
      <c r="M33" s="86">
        <v>0</v>
      </c>
      <c r="N33" s="95"/>
      <c r="O33" s="86">
        <v>3500</v>
      </c>
      <c r="P33" s="95"/>
      <c r="Q33" s="86">
        <v>7000</v>
      </c>
      <c r="R33" s="95"/>
      <c r="S33" s="86">
        <f t="shared" si="0"/>
        <v>0</v>
      </c>
      <c r="T33" s="39">
        <f t="shared" si="1"/>
        <v>0</v>
      </c>
      <c r="U33" s="40" t="s">
        <v>132</v>
      </c>
      <c r="V33" s="39">
        <v>0</v>
      </c>
      <c r="W33" s="164"/>
      <c r="X33" s="251"/>
      <c r="Y33" s="252"/>
    </row>
    <row r="34" spans="1:27" s="32" customFormat="1" ht="44.25" customHeight="1" x14ac:dyDescent="0.15">
      <c r="A34" s="255"/>
      <c r="B34" s="173"/>
      <c r="C34" s="176"/>
      <c r="D34" s="176"/>
      <c r="E34" s="235"/>
      <c r="F34" s="258"/>
      <c r="G34" s="153" t="s">
        <v>133</v>
      </c>
      <c r="H34" s="156" t="s">
        <v>134</v>
      </c>
      <c r="I34" s="33" t="s">
        <v>135</v>
      </c>
      <c r="J34" s="86">
        <v>5000</v>
      </c>
      <c r="K34" s="86">
        <v>0</v>
      </c>
      <c r="L34" s="86">
        <f>VLOOKUP(I34,[1]Hoja1!$B$2:$G$75,6,FALSE)</f>
        <v>0</v>
      </c>
      <c r="M34" s="86">
        <v>0</v>
      </c>
      <c r="N34" s="96"/>
      <c r="O34" s="86">
        <v>0</v>
      </c>
      <c r="P34" s="96"/>
      <c r="Q34" s="86">
        <v>5000</v>
      </c>
      <c r="R34" s="96"/>
      <c r="S34" s="86">
        <f t="shared" si="0"/>
        <v>0</v>
      </c>
      <c r="T34" s="97">
        <f t="shared" si="1"/>
        <v>0</v>
      </c>
      <c r="U34" s="40" t="s">
        <v>136</v>
      </c>
      <c r="V34" s="97">
        <v>0</v>
      </c>
      <c r="W34" s="164" t="s">
        <v>137</v>
      </c>
      <c r="X34" s="232" t="s">
        <v>138</v>
      </c>
      <c r="Y34" s="233"/>
    </row>
    <row r="35" spans="1:27" s="32" customFormat="1" ht="44.25" customHeight="1" x14ac:dyDescent="0.15">
      <c r="A35" s="255"/>
      <c r="B35" s="173"/>
      <c r="C35" s="176"/>
      <c r="D35" s="176"/>
      <c r="E35" s="235"/>
      <c r="F35" s="258"/>
      <c r="G35" s="153"/>
      <c r="H35" s="156"/>
      <c r="I35" s="67" t="s">
        <v>139</v>
      </c>
      <c r="J35" s="86">
        <v>12</v>
      </c>
      <c r="K35" s="86">
        <v>0</v>
      </c>
      <c r="L35" s="86">
        <f>VLOOKUP(I35,[1]Hoja1!$B$2:$G$75,6,FALSE)</f>
        <v>0</v>
      </c>
      <c r="M35" s="86">
        <v>0</v>
      </c>
      <c r="N35" s="42"/>
      <c r="O35" s="86">
        <v>0</v>
      </c>
      <c r="P35" s="42"/>
      <c r="Q35" s="86">
        <v>12</v>
      </c>
      <c r="R35" s="42"/>
      <c r="S35" s="86">
        <f t="shared" si="0"/>
        <v>0</v>
      </c>
      <c r="T35" s="97">
        <f t="shared" si="1"/>
        <v>0</v>
      </c>
      <c r="U35" s="40" t="s">
        <v>140</v>
      </c>
      <c r="V35" s="97">
        <v>0</v>
      </c>
      <c r="W35" s="164"/>
      <c r="X35" s="230"/>
      <c r="Y35" s="231"/>
    </row>
    <row r="36" spans="1:27" s="32" customFormat="1" ht="100.5" customHeight="1" x14ac:dyDescent="0.15">
      <c r="A36" s="255"/>
      <c r="B36" s="173"/>
      <c r="C36" s="176"/>
      <c r="D36" s="176"/>
      <c r="E36" s="235"/>
      <c r="F36" s="258"/>
      <c r="G36" s="65" t="s">
        <v>141</v>
      </c>
      <c r="H36" s="84" t="s">
        <v>142</v>
      </c>
      <c r="I36" s="98" t="s">
        <v>143</v>
      </c>
      <c r="J36" s="34">
        <v>139</v>
      </c>
      <c r="K36" s="34">
        <v>19</v>
      </c>
      <c r="L36" s="37">
        <f>VLOOKUP(I36,[1]Hoja1!$B$2:$G$75,6,FALSE)</f>
        <v>19</v>
      </c>
      <c r="M36" s="34">
        <v>19</v>
      </c>
      <c r="N36" s="38"/>
      <c r="O36" s="34">
        <v>139</v>
      </c>
      <c r="P36" s="38"/>
      <c r="Q36" s="34">
        <v>139</v>
      </c>
      <c r="R36" s="38"/>
      <c r="S36" s="34">
        <f t="shared" si="0"/>
        <v>19</v>
      </c>
      <c r="T36" s="39">
        <f t="shared" si="1"/>
        <v>0.1366906474820144</v>
      </c>
      <c r="U36" s="40" t="s">
        <v>144</v>
      </c>
      <c r="V36" s="39">
        <v>0.1366906474820144</v>
      </c>
      <c r="W36" s="45" t="s">
        <v>145</v>
      </c>
      <c r="X36" s="224" t="s">
        <v>146</v>
      </c>
      <c r="Y36" s="225"/>
    </row>
    <row r="37" spans="1:27" s="103" customFormat="1" ht="99" customHeight="1" x14ac:dyDescent="0.2">
      <c r="A37" s="255"/>
      <c r="B37" s="173"/>
      <c r="C37" s="176"/>
      <c r="D37" s="176"/>
      <c r="E37" s="235"/>
      <c r="F37" s="258"/>
      <c r="G37" s="173" t="s">
        <v>147</v>
      </c>
      <c r="H37" s="156" t="s">
        <v>148</v>
      </c>
      <c r="I37" s="98" t="s">
        <v>149</v>
      </c>
      <c r="J37" s="36">
        <v>852</v>
      </c>
      <c r="K37" s="36">
        <v>0</v>
      </c>
      <c r="L37" s="99">
        <f>VLOOKUP(I37,[1]Hoja1!$B$2:$G$75,6,FALSE)</f>
        <v>0</v>
      </c>
      <c r="M37" s="36">
        <v>852</v>
      </c>
      <c r="N37" s="100"/>
      <c r="O37" s="36">
        <v>852</v>
      </c>
      <c r="P37" s="100"/>
      <c r="Q37" s="36">
        <v>852</v>
      </c>
      <c r="R37" s="100"/>
      <c r="S37" s="36">
        <f t="shared" si="0"/>
        <v>0</v>
      </c>
      <c r="T37" s="101">
        <f t="shared" si="1"/>
        <v>0</v>
      </c>
      <c r="U37" s="102" t="s">
        <v>150</v>
      </c>
      <c r="V37" s="101">
        <v>0</v>
      </c>
      <c r="W37" s="167" t="s">
        <v>151</v>
      </c>
      <c r="X37" s="206" t="s">
        <v>152</v>
      </c>
      <c r="Y37" s="207"/>
    </row>
    <row r="38" spans="1:27" s="103" customFormat="1" ht="91.5" customHeight="1" x14ac:dyDescent="0.2">
      <c r="A38" s="255"/>
      <c r="B38" s="173"/>
      <c r="C38" s="176"/>
      <c r="D38" s="176"/>
      <c r="E38" s="235"/>
      <c r="F38" s="258"/>
      <c r="G38" s="173"/>
      <c r="H38" s="156"/>
      <c r="I38" s="98" t="s">
        <v>153</v>
      </c>
      <c r="J38" s="104">
        <v>1190</v>
      </c>
      <c r="K38" s="104">
        <v>0</v>
      </c>
      <c r="L38" s="105">
        <f>VLOOKUP(I38,[1]Hoja1!$B$2:$G$75,6,FALSE)</f>
        <v>0</v>
      </c>
      <c r="M38" s="104">
        <v>150</v>
      </c>
      <c r="N38" s="100"/>
      <c r="O38" s="104">
        <v>190</v>
      </c>
      <c r="P38" s="100"/>
      <c r="Q38" s="104">
        <v>1190</v>
      </c>
      <c r="R38" s="100"/>
      <c r="S38" s="104">
        <f t="shared" si="0"/>
        <v>0</v>
      </c>
      <c r="T38" s="101">
        <f t="shared" si="1"/>
        <v>0</v>
      </c>
      <c r="U38" s="102" t="s">
        <v>154</v>
      </c>
      <c r="V38" s="101">
        <v>0</v>
      </c>
      <c r="W38" s="167"/>
      <c r="X38" s="206" t="s">
        <v>155</v>
      </c>
      <c r="Y38" s="207"/>
      <c r="Z38" s="246" t="s">
        <v>156</v>
      </c>
      <c r="AA38" s="247"/>
    </row>
    <row r="39" spans="1:27" s="103" customFormat="1" ht="99" customHeight="1" thickBot="1" x14ac:dyDescent="0.25">
      <c r="A39" s="256"/>
      <c r="B39" s="174"/>
      <c r="C39" s="177"/>
      <c r="D39" s="177"/>
      <c r="E39" s="236"/>
      <c r="F39" s="259"/>
      <c r="G39" s="174"/>
      <c r="H39" s="157"/>
      <c r="I39" s="106" t="s">
        <v>157</v>
      </c>
      <c r="J39" s="72">
        <v>41</v>
      </c>
      <c r="K39" s="72">
        <v>41</v>
      </c>
      <c r="L39" s="107">
        <f>VLOOKUP(I39,[1]Hoja1!$B$2:$G$75,6,FALSE)</f>
        <v>46</v>
      </c>
      <c r="M39" s="72">
        <v>41</v>
      </c>
      <c r="N39" s="108"/>
      <c r="O39" s="72">
        <v>41</v>
      </c>
      <c r="P39" s="108" t="s">
        <v>158</v>
      </c>
      <c r="Q39" s="72">
        <v>41</v>
      </c>
      <c r="R39" s="108"/>
      <c r="S39" s="72">
        <f t="shared" si="0"/>
        <v>46</v>
      </c>
      <c r="T39" s="109">
        <f t="shared" si="1"/>
        <v>1</v>
      </c>
      <c r="U39" s="110" t="s">
        <v>159</v>
      </c>
      <c r="V39" s="109">
        <v>1</v>
      </c>
      <c r="W39" s="168"/>
      <c r="X39" s="248" t="s">
        <v>160</v>
      </c>
      <c r="Y39" s="247"/>
    </row>
    <row r="40" spans="1:27" s="32" customFormat="1" ht="61.5" customHeight="1" x14ac:dyDescent="0.15">
      <c r="A40" s="169">
        <v>4</v>
      </c>
      <c r="B40" s="244" t="s">
        <v>161</v>
      </c>
      <c r="C40" s="175" t="s">
        <v>162</v>
      </c>
      <c r="D40" s="175" t="s">
        <v>163</v>
      </c>
      <c r="E40" s="178" t="s">
        <v>164</v>
      </c>
      <c r="F40" s="237" t="s">
        <v>165</v>
      </c>
      <c r="G40" s="152" t="s">
        <v>166</v>
      </c>
      <c r="H40" s="155" t="s">
        <v>167</v>
      </c>
      <c r="I40" s="111" t="s">
        <v>168</v>
      </c>
      <c r="J40" s="112">
        <v>1</v>
      </c>
      <c r="K40" s="112" t="s">
        <v>48</v>
      </c>
      <c r="L40" s="112" t="str">
        <f>VLOOKUP(I40,[1]Hoja1!$B$2:$G$75,6,FALSE)</f>
        <v>No aplica</v>
      </c>
      <c r="M40" s="112" t="s">
        <v>48</v>
      </c>
      <c r="N40" s="113"/>
      <c r="O40" s="112" t="s">
        <v>48</v>
      </c>
      <c r="P40" s="113"/>
      <c r="Q40" s="112" t="s">
        <v>48</v>
      </c>
      <c r="R40" s="113"/>
      <c r="S40" s="112" t="s">
        <v>48</v>
      </c>
      <c r="T40" s="112" t="s">
        <v>48</v>
      </c>
      <c r="U40" s="63" t="s">
        <v>48</v>
      </c>
      <c r="V40" s="112" t="s">
        <v>48</v>
      </c>
      <c r="W40" s="184" t="s">
        <v>169</v>
      </c>
      <c r="X40" s="226" t="s">
        <v>170</v>
      </c>
      <c r="Y40" s="227"/>
    </row>
    <row r="41" spans="1:27" s="32" customFormat="1" ht="61.5" customHeight="1" x14ac:dyDescent="0.15">
      <c r="A41" s="170"/>
      <c r="B41" s="245"/>
      <c r="C41" s="176"/>
      <c r="D41" s="176"/>
      <c r="E41" s="179"/>
      <c r="F41" s="238"/>
      <c r="G41" s="153"/>
      <c r="H41" s="156"/>
      <c r="I41" s="36" t="s">
        <v>171</v>
      </c>
      <c r="J41" s="34">
        <v>5</v>
      </c>
      <c r="K41" s="34" t="s">
        <v>48</v>
      </c>
      <c r="L41" s="34" t="str">
        <f>VLOOKUP(I41,[1]Hoja1!$B$2:$G$75,6,FALSE)</f>
        <v>No aplica</v>
      </c>
      <c r="M41" s="34" t="s">
        <v>48</v>
      </c>
      <c r="N41" s="42"/>
      <c r="O41" s="34" t="s">
        <v>48</v>
      </c>
      <c r="P41" s="42"/>
      <c r="Q41" s="34" t="s">
        <v>48</v>
      </c>
      <c r="R41" s="42"/>
      <c r="S41" s="114" t="s">
        <v>48</v>
      </c>
      <c r="T41" s="114" t="s">
        <v>48</v>
      </c>
      <c r="U41" s="40" t="s">
        <v>48</v>
      </c>
      <c r="V41" s="114" t="s">
        <v>48</v>
      </c>
      <c r="W41" s="164"/>
      <c r="X41" s="230"/>
      <c r="Y41" s="231"/>
    </row>
    <row r="42" spans="1:27" s="32" customFormat="1" ht="105" customHeight="1" x14ac:dyDescent="0.15">
      <c r="A42" s="170"/>
      <c r="B42" s="240" t="s">
        <v>172</v>
      </c>
      <c r="C42" s="176"/>
      <c r="D42" s="176"/>
      <c r="E42" s="179"/>
      <c r="F42" s="238"/>
      <c r="G42" s="65" t="s">
        <v>173</v>
      </c>
      <c r="H42" s="66" t="s">
        <v>174</v>
      </c>
      <c r="I42" s="65" t="s">
        <v>175</v>
      </c>
      <c r="J42" s="65">
        <v>10</v>
      </c>
      <c r="K42" s="65">
        <v>0</v>
      </c>
      <c r="L42" s="115">
        <f>VLOOKUP(I42,[1]Hoja1!$B$2:$G$75,6,FALSE)</f>
        <v>0</v>
      </c>
      <c r="M42" s="65">
        <v>1</v>
      </c>
      <c r="N42" s="38"/>
      <c r="O42" s="65">
        <v>10</v>
      </c>
      <c r="P42" s="38"/>
      <c r="Q42" s="65">
        <v>10</v>
      </c>
      <c r="R42" s="38"/>
      <c r="S42" s="65">
        <f t="shared" si="0"/>
        <v>0</v>
      </c>
      <c r="T42" s="39">
        <f t="shared" si="1"/>
        <v>0</v>
      </c>
      <c r="U42" s="40" t="s">
        <v>176</v>
      </c>
      <c r="V42" s="39">
        <v>0</v>
      </c>
      <c r="W42" s="45" t="s">
        <v>177</v>
      </c>
      <c r="X42" s="224" t="s">
        <v>178</v>
      </c>
      <c r="Y42" s="225"/>
    </row>
    <row r="43" spans="1:27" s="32" customFormat="1" ht="74.25" customHeight="1" thickBot="1" x14ac:dyDescent="0.2">
      <c r="A43" s="171"/>
      <c r="B43" s="241"/>
      <c r="C43" s="177"/>
      <c r="D43" s="177"/>
      <c r="E43" s="180"/>
      <c r="F43" s="239"/>
      <c r="G43" s="73" t="s">
        <v>179</v>
      </c>
      <c r="H43" s="74" t="s">
        <v>180</v>
      </c>
      <c r="I43" s="73" t="s">
        <v>181</v>
      </c>
      <c r="J43" s="73">
        <v>6</v>
      </c>
      <c r="K43" s="73">
        <v>6</v>
      </c>
      <c r="L43" s="116">
        <f>VLOOKUP(I43,[1]Hoja1!$B$2:$G$75,6,FALSE)</f>
        <v>6</v>
      </c>
      <c r="M43" s="73">
        <v>6</v>
      </c>
      <c r="N43" s="117"/>
      <c r="O43" s="73">
        <v>6</v>
      </c>
      <c r="P43" s="117"/>
      <c r="Q43" s="73">
        <v>6</v>
      </c>
      <c r="R43" s="117"/>
      <c r="S43" s="73">
        <f t="shared" si="0"/>
        <v>6</v>
      </c>
      <c r="T43" s="78">
        <f t="shared" si="1"/>
        <v>1</v>
      </c>
      <c r="U43" s="79" t="s">
        <v>182</v>
      </c>
      <c r="V43" s="78">
        <v>1</v>
      </c>
      <c r="W43" s="80" t="s">
        <v>183</v>
      </c>
      <c r="X43" s="242" t="s">
        <v>184</v>
      </c>
      <c r="Y43" s="243"/>
    </row>
    <row r="44" spans="1:27" s="32" customFormat="1" ht="21" customHeight="1" x14ac:dyDescent="0.15">
      <c r="A44" s="169">
        <v>5</v>
      </c>
      <c r="B44" s="172" t="s">
        <v>185</v>
      </c>
      <c r="C44" s="175" t="s">
        <v>186</v>
      </c>
      <c r="D44" s="175" t="s">
        <v>84</v>
      </c>
      <c r="E44" s="234" t="s">
        <v>164</v>
      </c>
      <c r="F44" s="237" t="s">
        <v>187</v>
      </c>
      <c r="G44" s="152" t="s">
        <v>188</v>
      </c>
      <c r="H44" s="155" t="s">
        <v>189</v>
      </c>
      <c r="I44" s="111" t="s">
        <v>190</v>
      </c>
      <c r="J44" s="118">
        <v>4</v>
      </c>
      <c r="K44" s="118">
        <v>0</v>
      </c>
      <c r="L44" s="119">
        <f>VLOOKUP(I44,[1]Hoja1!$B$2:$G$75,6,FALSE)</f>
        <v>0</v>
      </c>
      <c r="M44" s="118">
        <v>4</v>
      </c>
      <c r="N44" s="120"/>
      <c r="O44" s="118">
        <v>4</v>
      </c>
      <c r="P44" s="120"/>
      <c r="Q44" s="118">
        <v>4</v>
      </c>
      <c r="R44" s="120"/>
      <c r="S44" s="118">
        <f t="shared" si="0"/>
        <v>0</v>
      </c>
      <c r="T44" s="62">
        <f t="shared" si="1"/>
        <v>0</v>
      </c>
      <c r="U44" s="63" t="s">
        <v>191</v>
      </c>
      <c r="V44" s="62">
        <v>0</v>
      </c>
      <c r="W44" s="184" t="s">
        <v>192</v>
      </c>
      <c r="X44" s="226" t="s">
        <v>193</v>
      </c>
      <c r="Y44" s="227"/>
    </row>
    <row r="45" spans="1:27" s="32" customFormat="1" ht="21" customHeight="1" x14ac:dyDescent="0.15">
      <c r="A45" s="170"/>
      <c r="B45" s="173"/>
      <c r="C45" s="176"/>
      <c r="D45" s="176"/>
      <c r="E45" s="235"/>
      <c r="F45" s="238"/>
      <c r="G45" s="153"/>
      <c r="H45" s="156"/>
      <c r="I45" s="36" t="s">
        <v>194</v>
      </c>
      <c r="J45" s="121">
        <v>6</v>
      </c>
      <c r="K45" s="121">
        <v>0</v>
      </c>
      <c r="L45" s="37">
        <f>VLOOKUP(I45,[1]Hoja1!$B$2:$G$75,6,FALSE)</f>
        <v>0</v>
      </c>
      <c r="M45" s="121">
        <v>0</v>
      </c>
      <c r="N45" s="38"/>
      <c r="O45" s="121">
        <v>6</v>
      </c>
      <c r="P45" s="38"/>
      <c r="Q45" s="121">
        <v>6</v>
      </c>
      <c r="R45" s="38"/>
      <c r="S45" s="121">
        <f t="shared" si="0"/>
        <v>0</v>
      </c>
      <c r="T45" s="39">
        <f t="shared" si="1"/>
        <v>0</v>
      </c>
      <c r="U45" s="40" t="s">
        <v>195</v>
      </c>
      <c r="V45" s="39">
        <v>0</v>
      </c>
      <c r="W45" s="164"/>
      <c r="X45" s="228"/>
      <c r="Y45" s="229"/>
    </row>
    <row r="46" spans="1:27" s="32" customFormat="1" ht="21" customHeight="1" x14ac:dyDescent="0.15">
      <c r="A46" s="170"/>
      <c r="B46" s="173"/>
      <c r="C46" s="176"/>
      <c r="D46" s="176"/>
      <c r="E46" s="235"/>
      <c r="F46" s="238"/>
      <c r="G46" s="153"/>
      <c r="H46" s="156"/>
      <c r="I46" s="36" t="s">
        <v>196</v>
      </c>
      <c r="J46" s="121">
        <v>36</v>
      </c>
      <c r="K46" s="121">
        <v>0</v>
      </c>
      <c r="L46" s="37">
        <f>VLOOKUP(I46,[1]Hoja1!$B$2:$G$75,6,FALSE)</f>
        <v>0</v>
      </c>
      <c r="M46" s="121">
        <v>0</v>
      </c>
      <c r="N46" s="38"/>
      <c r="O46" s="121">
        <v>36</v>
      </c>
      <c r="P46" s="38"/>
      <c r="Q46" s="121">
        <v>36</v>
      </c>
      <c r="R46" s="38"/>
      <c r="S46" s="121">
        <f t="shared" si="0"/>
        <v>0</v>
      </c>
      <c r="T46" s="39">
        <f t="shared" si="1"/>
        <v>0</v>
      </c>
      <c r="U46" s="40" t="s">
        <v>197</v>
      </c>
      <c r="V46" s="39">
        <v>0</v>
      </c>
      <c r="W46" s="164"/>
      <c r="X46" s="228"/>
      <c r="Y46" s="229"/>
    </row>
    <row r="47" spans="1:27" s="32" customFormat="1" ht="21" customHeight="1" x14ac:dyDescent="0.15">
      <c r="A47" s="170"/>
      <c r="B47" s="173"/>
      <c r="C47" s="176"/>
      <c r="D47" s="176"/>
      <c r="E47" s="235"/>
      <c r="F47" s="238"/>
      <c r="G47" s="153"/>
      <c r="H47" s="156"/>
      <c r="I47" s="36" t="s">
        <v>198</v>
      </c>
      <c r="J47" s="121">
        <v>13</v>
      </c>
      <c r="K47" s="121">
        <v>0</v>
      </c>
      <c r="L47" s="37">
        <f>VLOOKUP(I47,[1]Hoja1!$B$2:$G$75,6,FALSE)</f>
        <v>0</v>
      </c>
      <c r="M47" s="121">
        <v>0</v>
      </c>
      <c r="N47" s="38"/>
      <c r="O47" s="121">
        <v>3</v>
      </c>
      <c r="P47" s="38"/>
      <c r="Q47" s="121">
        <v>13</v>
      </c>
      <c r="R47" s="38"/>
      <c r="S47" s="121">
        <f t="shared" si="0"/>
        <v>0</v>
      </c>
      <c r="T47" s="39">
        <f t="shared" si="1"/>
        <v>0</v>
      </c>
      <c r="U47" s="40" t="s">
        <v>199</v>
      </c>
      <c r="V47" s="39">
        <v>0</v>
      </c>
      <c r="W47" s="164"/>
      <c r="X47" s="228"/>
      <c r="Y47" s="229"/>
    </row>
    <row r="48" spans="1:27" s="32" customFormat="1" ht="21" customHeight="1" x14ac:dyDescent="0.15">
      <c r="A48" s="170"/>
      <c r="B48" s="173"/>
      <c r="C48" s="176"/>
      <c r="D48" s="176"/>
      <c r="E48" s="235"/>
      <c r="F48" s="238"/>
      <c r="G48" s="153"/>
      <c r="H48" s="156"/>
      <c r="I48" s="36" t="s">
        <v>200</v>
      </c>
      <c r="J48" s="121">
        <v>6</v>
      </c>
      <c r="K48" s="121">
        <v>0</v>
      </c>
      <c r="L48" s="37">
        <f>VLOOKUP(I48,[1]Hoja1!$B$2:$G$75,6,FALSE)</f>
        <v>0</v>
      </c>
      <c r="M48" s="121">
        <v>6</v>
      </c>
      <c r="N48" s="38"/>
      <c r="O48" s="121">
        <v>6</v>
      </c>
      <c r="P48" s="38"/>
      <c r="Q48" s="121">
        <v>6</v>
      </c>
      <c r="R48" s="38"/>
      <c r="S48" s="121">
        <f t="shared" si="0"/>
        <v>0</v>
      </c>
      <c r="T48" s="39">
        <f t="shared" si="1"/>
        <v>0</v>
      </c>
      <c r="U48" s="40" t="s">
        <v>201</v>
      </c>
      <c r="V48" s="39">
        <v>0</v>
      </c>
      <c r="W48" s="164"/>
      <c r="X48" s="228"/>
      <c r="Y48" s="229"/>
    </row>
    <row r="49" spans="1:25" s="32" customFormat="1" ht="21" customHeight="1" x14ac:dyDescent="0.15">
      <c r="A49" s="170"/>
      <c r="B49" s="173"/>
      <c r="C49" s="176"/>
      <c r="D49" s="176"/>
      <c r="E49" s="235"/>
      <c r="F49" s="238"/>
      <c r="G49" s="153"/>
      <c r="H49" s="156"/>
      <c r="I49" s="36" t="s">
        <v>202</v>
      </c>
      <c r="J49" s="121">
        <v>3</v>
      </c>
      <c r="K49" s="121">
        <v>0</v>
      </c>
      <c r="L49" s="37">
        <f>VLOOKUP(I49,[1]Hoja1!$B$2:$G$75,6,FALSE)</f>
        <v>0</v>
      </c>
      <c r="M49" s="121">
        <v>3</v>
      </c>
      <c r="N49" s="38"/>
      <c r="O49" s="121">
        <v>3</v>
      </c>
      <c r="P49" s="38"/>
      <c r="Q49" s="121">
        <v>3</v>
      </c>
      <c r="R49" s="38"/>
      <c r="S49" s="121">
        <f t="shared" si="0"/>
        <v>0</v>
      </c>
      <c r="T49" s="39">
        <f t="shared" si="1"/>
        <v>0</v>
      </c>
      <c r="U49" s="40" t="s">
        <v>201</v>
      </c>
      <c r="V49" s="39">
        <v>0</v>
      </c>
      <c r="W49" s="164"/>
      <c r="X49" s="228"/>
      <c r="Y49" s="229"/>
    </row>
    <row r="50" spans="1:25" s="32" customFormat="1" ht="21" customHeight="1" x14ac:dyDescent="0.15">
      <c r="A50" s="170"/>
      <c r="B50" s="173"/>
      <c r="C50" s="176"/>
      <c r="D50" s="176"/>
      <c r="E50" s="235"/>
      <c r="F50" s="238"/>
      <c r="G50" s="153"/>
      <c r="H50" s="156"/>
      <c r="I50" s="36" t="s">
        <v>203</v>
      </c>
      <c r="J50" s="121">
        <v>5</v>
      </c>
      <c r="K50" s="121">
        <v>0</v>
      </c>
      <c r="L50" s="37">
        <f>VLOOKUP(I50,[1]Hoja1!$B$2:$G$75,6,FALSE)</f>
        <v>0</v>
      </c>
      <c r="M50" s="121">
        <v>5</v>
      </c>
      <c r="N50" s="38"/>
      <c r="O50" s="121">
        <v>5</v>
      </c>
      <c r="P50" s="38"/>
      <c r="Q50" s="121">
        <v>5</v>
      </c>
      <c r="R50" s="38"/>
      <c r="S50" s="121">
        <f t="shared" si="0"/>
        <v>0</v>
      </c>
      <c r="T50" s="39">
        <f t="shared" si="1"/>
        <v>0</v>
      </c>
      <c r="U50" s="40" t="s">
        <v>201</v>
      </c>
      <c r="V50" s="39">
        <v>0</v>
      </c>
      <c r="W50" s="164"/>
      <c r="X50" s="228"/>
      <c r="Y50" s="229"/>
    </row>
    <row r="51" spans="1:25" s="32" customFormat="1" ht="21" customHeight="1" x14ac:dyDescent="0.15">
      <c r="A51" s="170"/>
      <c r="B51" s="173"/>
      <c r="C51" s="176"/>
      <c r="D51" s="176"/>
      <c r="E51" s="235"/>
      <c r="F51" s="238"/>
      <c r="G51" s="153"/>
      <c r="H51" s="156"/>
      <c r="I51" s="67" t="s">
        <v>204</v>
      </c>
      <c r="J51" s="121">
        <v>1</v>
      </c>
      <c r="K51" s="121">
        <v>0</v>
      </c>
      <c r="L51" s="37">
        <f>VLOOKUP(I51,[1]Hoja1!$B$2:$G$75,6,FALSE)</f>
        <v>0</v>
      </c>
      <c r="M51" s="121">
        <v>0</v>
      </c>
      <c r="N51" s="38"/>
      <c r="O51" s="121">
        <v>1</v>
      </c>
      <c r="P51" s="38"/>
      <c r="Q51" s="121">
        <v>1</v>
      </c>
      <c r="R51" s="38"/>
      <c r="S51" s="121">
        <f t="shared" si="0"/>
        <v>0</v>
      </c>
      <c r="T51" s="39">
        <f t="shared" si="1"/>
        <v>0</v>
      </c>
      <c r="U51" s="40" t="s">
        <v>205</v>
      </c>
      <c r="V51" s="39">
        <v>0</v>
      </c>
      <c r="W51" s="164"/>
      <c r="X51" s="228"/>
      <c r="Y51" s="229"/>
    </row>
    <row r="52" spans="1:25" s="32" customFormat="1" ht="21" customHeight="1" x14ac:dyDescent="0.15">
      <c r="A52" s="170"/>
      <c r="B52" s="173"/>
      <c r="C52" s="176"/>
      <c r="D52" s="176"/>
      <c r="E52" s="235"/>
      <c r="F52" s="238"/>
      <c r="G52" s="153"/>
      <c r="H52" s="156"/>
      <c r="I52" s="67" t="s">
        <v>206</v>
      </c>
      <c r="J52" s="121">
        <v>2</v>
      </c>
      <c r="K52" s="121">
        <v>0</v>
      </c>
      <c r="L52" s="37">
        <f>VLOOKUP(I52,[1]Hoja1!$B$2:$G$75,6,FALSE)</f>
        <v>0</v>
      </c>
      <c r="M52" s="121">
        <v>0</v>
      </c>
      <c r="N52" s="38"/>
      <c r="O52" s="121">
        <v>2</v>
      </c>
      <c r="P52" s="38"/>
      <c r="Q52" s="121">
        <v>2</v>
      </c>
      <c r="R52" s="38"/>
      <c r="S52" s="121">
        <f t="shared" si="0"/>
        <v>0</v>
      </c>
      <c r="T52" s="39">
        <f t="shared" si="1"/>
        <v>0</v>
      </c>
      <c r="U52" s="40" t="s">
        <v>207</v>
      </c>
      <c r="V52" s="39">
        <v>0</v>
      </c>
      <c r="W52" s="164"/>
      <c r="X52" s="228"/>
      <c r="Y52" s="229"/>
    </row>
    <row r="53" spans="1:25" s="32" customFormat="1" ht="21" customHeight="1" x14ac:dyDescent="0.15">
      <c r="A53" s="170"/>
      <c r="B53" s="173"/>
      <c r="C53" s="176"/>
      <c r="D53" s="176"/>
      <c r="E53" s="235"/>
      <c r="F53" s="238"/>
      <c r="G53" s="153"/>
      <c r="H53" s="156"/>
      <c r="I53" s="67" t="s">
        <v>208</v>
      </c>
      <c r="J53" s="121">
        <v>1</v>
      </c>
      <c r="K53" s="121">
        <v>0</v>
      </c>
      <c r="L53" s="37">
        <f>VLOOKUP(I53,[1]Hoja1!$B$2:$G$75,6,FALSE)</f>
        <v>0</v>
      </c>
      <c r="M53" s="121">
        <v>0</v>
      </c>
      <c r="N53" s="38"/>
      <c r="O53" s="121">
        <v>1</v>
      </c>
      <c r="P53" s="38"/>
      <c r="Q53" s="121">
        <v>1</v>
      </c>
      <c r="R53" s="38"/>
      <c r="S53" s="121">
        <f t="shared" si="0"/>
        <v>0</v>
      </c>
      <c r="T53" s="39">
        <f t="shared" si="1"/>
        <v>0</v>
      </c>
      <c r="U53" s="40" t="s">
        <v>209</v>
      </c>
      <c r="V53" s="39">
        <v>0</v>
      </c>
      <c r="W53" s="164"/>
      <c r="X53" s="230"/>
      <c r="Y53" s="231"/>
    </row>
    <row r="54" spans="1:25" s="32" customFormat="1" ht="22.5" customHeight="1" x14ac:dyDescent="0.15">
      <c r="A54" s="170"/>
      <c r="B54" s="173" t="s">
        <v>210</v>
      </c>
      <c r="C54" s="176"/>
      <c r="D54" s="176"/>
      <c r="E54" s="235"/>
      <c r="F54" s="238"/>
      <c r="G54" s="153" t="s">
        <v>211</v>
      </c>
      <c r="H54" s="156" t="s">
        <v>212</v>
      </c>
      <c r="I54" s="36" t="s">
        <v>213</v>
      </c>
      <c r="J54" s="65">
        <v>1</v>
      </c>
      <c r="K54" s="65" t="s">
        <v>48</v>
      </c>
      <c r="L54" s="115" t="str">
        <f>VLOOKUP(I54,[1]Hoja1!$B$2:$G$75,6,FALSE)</f>
        <v>No aplica</v>
      </c>
      <c r="M54" s="65" t="s">
        <v>48</v>
      </c>
      <c r="N54" s="38"/>
      <c r="O54" s="65" t="s">
        <v>48</v>
      </c>
      <c r="P54" s="38"/>
      <c r="Q54" s="65" t="s">
        <v>48</v>
      </c>
      <c r="R54" s="38"/>
      <c r="S54" s="114" t="s">
        <v>48</v>
      </c>
      <c r="T54" s="114" t="s">
        <v>48</v>
      </c>
      <c r="U54" s="40" t="s">
        <v>48</v>
      </c>
      <c r="V54" s="114" t="s">
        <v>48</v>
      </c>
      <c r="W54" s="164" t="s">
        <v>214</v>
      </c>
      <c r="X54" s="232" t="s">
        <v>215</v>
      </c>
      <c r="Y54" s="233"/>
    </row>
    <row r="55" spans="1:25" s="32" customFormat="1" ht="22.5" customHeight="1" x14ac:dyDescent="0.15">
      <c r="A55" s="170"/>
      <c r="B55" s="173"/>
      <c r="C55" s="176"/>
      <c r="D55" s="176"/>
      <c r="E55" s="235"/>
      <c r="F55" s="238"/>
      <c r="G55" s="153"/>
      <c r="H55" s="156"/>
      <c r="I55" s="36" t="s">
        <v>216</v>
      </c>
      <c r="J55" s="65">
        <v>2</v>
      </c>
      <c r="K55" s="65" t="s">
        <v>48</v>
      </c>
      <c r="L55" s="115" t="str">
        <f>VLOOKUP(I55,[1]Hoja1!$B$2:$G$75,6,FALSE)</f>
        <v>No aplica</v>
      </c>
      <c r="M55" s="65" t="s">
        <v>48</v>
      </c>
      <c r="N55" s="38"/>
      <c r="O55" s="65" t="s">
        <v>48</v>
      </c>
      <c r="P55" s="38"/>
      <c r="Q55" s="65" t="s">
        <v>48</v>
      </c>
      <c r="R55" s="38"/>
      <c r="S55" s="114" t="s">
        <v>48</v>
      </c>
      <c r="T55" s="114" t="s">
        <v>48</v>
      </c>
      <c r="U55" s="40" t="s">
        <v>48</v>
      </c>
      <c r="V55" s="114" t="s">
        <v>48</v>
      </c>
      <c r="W55" s="164"/>
      <c r="X55" s="228"/>
      <c r="Y55" s="229"/>
    </row>
    <row r="56" spans="1:25" s="32" customFormat="1" ht="22.5" customHeight="1" x14ac:dyDescent="0.15">
      <c r="A56" s="170"/>
      <c r="B56" s="173"/>
      <c r="C56" s="176"/>
      <c r="D56" s="176"/>
      <c r="E56" s="235"/>
      <c r="F56" s="238"/>
      <c r="G56" s="153"/>
      <c r="H56" s="156"/>
      <c r="I56" s="36" t="s">
        <v>217</v>
      </c>
      <c r="J56" s="65">
        <v>1</v>
      </c>
      <c r="K56" s="65" t="s">
        <v>48</v>
      </c>
      <c r="L56" s="115" t="str">
        <f>VLOOKUP(I56,[1]Hoja1!$B$2:$G$75,6,FALSE)</f>
        <v>No aplica</v>
      </c>
      <c r="M56" s="65" t="s">
        <v>48</v>
      </c>
      <c r="N56" s="38"/>
      <c r="O56" s="65" t="s">
        <v>48</v>
      </c>
      <c r="P56" s="38"/>
      <c r="Q56" s="65" t="s">
        <v>48</v>
      </c>
      <c r="R56" s="38"/>
      <c r="S56" s="114" t="s">
        <v>48</v>
      </c>
      <c r="T56" s="114" t="s">
        <v>48</v>
      </c>
      <c r="U56" s="40" t="s">
        <v>48</v>
      </c>
      <c r="V56" s="114" t="s">
        <v>48</v>
      </c>
      <c r="W56" s="164"/>
      <c r="X56" s="228"/>
      <c r="Y56" s="229"/>
    </row>
    <row r="57" spans="1:25" s="32" customFormat="1" ht="22.5" customHeight="1" x14ac:dyDescent="0.15">
      <c r="A57" s="170"/>
      <c r="B57" s="173"/>
      <c r="C57" s="176"/>
      <c r="D57" s="176"/>
      <c r="E57" s="235"/>
      <c r="F57" s="238"/>
      <c r="G57" s="153"/>
      <c r="H57" s="156"/>
      <c r="I57" s="36" t="s">
        <v>218</v>
      </c>
      <c r="J57" s="65">
        <v>1</v>
      </c>
      <c r="K57" s="65">
        <v>0</v>
      </c>
      <c r="L57" s="115">
        <f>VLOOKUP(I57,[1]Hoja1!$B$2:$G$75,6,FALSE)</f>
        <v>0</v>
      </c>
      <c r="M57" s="65">
        <v>0</v>
      </c>
      <c r="N57" s="38"/>
      <c r="O57" s="65">
        <v>1</v>
      </c>
      <c r="P57" s="38"/>
      <c r="Q57" s="65">
        <v>1</v>
      </c>
      <c r="R57" s="38"/>
      <c r="S57" s="65">
        <f t="shared" si="0"/>
        <v>0</v>
      </c>
      <c r="T57" s="39">
        <f t="shared" si="1"/>
        <v>0</v>
      </c>
      <c r="U57" s="40" t="s">
        <v>219</v>
      </c>
      <c r="V57" s="39">
        <v>0</v>
      </c>
      <c r="W57" s="164"/>
      <c r="X57" s="228"/>
      <c r="Y57" s="229"/>
    </row>
    <row r="58" spans="1:25" s="32" customFormat="1" ht="22.5" customHeight="1" x14ac:dyDescent="0.15">
      <c r="A58" s="170"/>
      <c r="B58" s="173"/>
      <c r="C58" s="176"/>
      <c r="D58" s="176"/>
      <c r="E58" s="235"/>
      <c r="F58" s="238"/>
      <c r="G58" s="153"/>
      <c r="H58" s="156"/>
      <c r="I58" s="67" t="s">
        <v>220</v>
      </c>
      <c r="J58" s="65">
        <v>1</v>
      </c>
      <c r="K58" s="65">
        <v>0</v>
      </c>
      <c r="L58" s="115">
        <f>VLOOKUP(I58,[1]Hoja1!$B$2:$G$75,6,FALSE)</f>
        <v>0</v>
      </c>
      <c r="M58" s="65">
        <v>0</v>
      </c>
      <c r="N58" s="38"/>
      <c r="O58" s="65">
        <v>0</v>
      </c>
      <c r="P58" s="38"/>
      <c r="Q58" s="65">
        <v>1</v>
      </c>
      <c r="R58" s="38"/>
      <c r="S58" s="65">
        <f t="shared" si="0"/>
        <v>0</v>
      </c>
      <c r="T58" s="39">
        <f t="shared" si="1"/>
        <v>0</v>
      </c>
      <c r="U58" s="40" t="s">
        <v>221</v>
      </c>
      <c r="V58" s="39">
        <v>0</v>
      </c>
      <c r="W58" s="164"/>
      <c r="X58" s="228"/>
      <c r="Y58" s="229"/>
    </row>
    <row r="59" spans="1:25" s="32" customFormat="1" ht="22.5" customHeight="1" x14ac:dyDescent="0.15">
      <c r="A59" s="170"/>
      <c r="B59" s="173"/>
      <c r="C59" s="176"/>
      <c r="D59" s="176"/>
      <c r="E59" s="235"/>
      <c r="F59" s="238"/>
      <c r="G59" s="153"/>
      <c r="H59" s="156"/>
      <c r="I59" s="67" t="s">
        <v>222</v>
      </c>
      <c r="J59" s="65">
        <v>1</v>
      </c>
      <c r="K59" s="65">
        <v>0</v>
      </c>
      <c r="L59" s="115">
        <f>VLOOKUP(I59,[1]Hoja1!$B$2:$G$75,6,FALSE)</f>
        <v>0</v>
      </c>
      <c r="M59" s="65">
        <v>0</v>
      </c>
      <c r="N59" s="38"/>
      <c r="O59" s="65">
        <v>1</v>
      </c>
      <c r="P59" s="38"/>
      <c r="Q59" s="65">
        <v>1</v>
      </c>
      <c r="R59" s="38"/>
      <c r="S59" s="65">
        <f t="shared" si="0"/>
        <v>0</v>
      </c>
      <c r="T59" s="39">
        <f t="shared" si="1"/>
        <v>0</v>
      </c>
      <c r="U59" s="40" t="s">
        <v>223</v>
      </c>
      <c r="V59" s="39">
        <v>0</v>
      </c>
      <c r="W59" s="164"/>
      <c r="X59" s="228"/>
      <c r="Y59" s="229"/>
    </row>
    <row r="60" spans="1:25" s="32" customFormat="1" ht="22.5" customHeight="1" x14ac:dyDescent="0.15">
      <c r="A60" s="170"/>
      <c r="B60" s="173"/>
      <c r="C60" s="176"/>
      <c r="D60" s="176"/>
      <c r="E60" s="235"/>
      <c r="F60" s="238"/>
      <c r="G60" s="153"/>
      <c r="H60" s="156"/>
      <c r="I60" s="67" t="s">
        <v>224</v>
      </c>
      <c r="J60" s="65">
        <v>1</v>
      </c>
      <c r="K60" s="65">
        <v>0</v>
      </c>
      <c r="L60" s="115">
        <f>VLOOKUP(I60,[1]Hoja1!$B$2:$G$75,6,FALSE)</f>
        <v>0</v>
      </c>
      <c r="M60" s="65">
        <v>0</v>
      </c>
      <c r="N60" s="38"/>
      <c r="O60" s="65">
        <v>0</v>
      </c>
      <c r="P60" s="38"/>
      <c r="Q60" s="65">
        <v>1</v>
      </c>
      <c r="R60" s="38"/>
      <c r="S60" s="65">
        <f t="shared" si="0"/>
        <v>0</v>
      </c>
      <c r="T60" s="39">
        <f t="shared" si="1"/>
        <v>0</v>
      </c>
      <c r="U60" s="40" t="s">
        <v>225</v>
      </c>
      <c r="V60" s="39">
        <v>0</v>
      </c>
      <c r="W60" s="164"/>
      <c r="X60" s="230"/>
      <c r="Y60" s="231"/>
    </row>
    <row r="61" spans="1:25" s="32" customFormat="1" ht="111.75" customHeight="1" x14ac:dyDescent="0.15">
      <c r="A61" s="170"/>
      <c r="B61" s="33" t="s">
        <v>226</v>
      </c>
      <c r="C61" s="176"/>
      <c r="D61" s="176"/>
      <c r="E61" s="235"/>
      <c r="F61" s="238"/>
      <c r="G61" s="65" t="s">
        <v>227</v>
      </c>
      <c r="H61" s="84" t="s">
        <v>228</v>
      </c>
      <c r="I61" s="67" t="s">
        <v>229</v>
      </c>
      <c r="J61" s="65">
        <v>39</v>
      </c>
      <c r="K61" s="65">
        <v>0</v>
      </c>
      <c r="L61" s="115">
        <f>VLOOKUP(I61,[1]Hoja1!$B$2:$G$75,6,FALSE)</f>
        <v>0</v>
      </c>
      <c r="M61" s="65">
        <v>0</v>
      </c>
      <c r="N61" s="38"/>
      <c r="O61" s="65">
        <v>0</v>
      </c>
      <c r="P61" s="38"/>
      <c r="Q61" s="65">
        <v>39</v>
      </c>
      <c r="R61" s="38"/>
      <c r="S61" s="65">
        <f t="shared" si="0"/>
        <v>0</v>
      </c>
      <c r="T61" s="39">
        <f t="shared" si="1"/>
        <v>0</v>
      </c>
      <c r="U61" s="40" t="s">
        <v>230</v>
      </c>
      <c r="V61" s="39">
        <v>0</v>
      </c>
      <c r="W61" s="45" t="s">
        <v>231</v>
      </c>
      <c r="X61" s="218" t="s">
        <v>232</v>
      </c>
      <c r="Y61" s="219"/>
    </row>
    <row r="62" spans="1:25" s="32" customFormat="1" ht="57" customHeight="1" x14ac:dyDescent="0.15">
      <c r="A62" s="170"/>
      <c r="B62" s="173" t="s">
        <v>233</v>
      </c>
      <c r="C62" s="176"/>
      <c r="D62" s="176"/>
      <c r="E62" s="235"/>
      <c r="F62" s="238"/>
      <c r="G62" s="153" t="s">
        <v>234</v>
      </c>
      <c r="H62" s="156" t="s">
        <v>235</v>
      </c>
      <c r="I62" s="33" t="s">
        <v>236</v>
      </c>
      <c r="J62" s="65">
        <v>50</v>
      </c>
      <c r="K62" s="65">
        <v>0</v>
      </c>
      <c r="L62" s="115">
        <f>VLOOKUP(I62,[1]Hoja1!$B$2:$G$75,6,FALSE)</f>
        <v>0</v>
      </c>
      <c r="M62" s="65">
        <v>0</v>
      </c>
      <c r="N62" s="38"/>
      <c r="O62" s="65">
        <v>0</v>
      </c>
      <c r="P62" s="38"/>
      <c r="Q62" s="65">
        <v>50</v>
      </c>
      <c r="R62" s="38"/>
      <c r="S62" s="65">
        <f t="shared" si="0"/>
        <v>0</v>
      </c>
      <c r="T62" s="39">
        <f t="shared" si="1"/>
        <v>0</v>
      </c>
      <c r="U62" s="40" t="s">
        <v>237</v>
      </c>
      <c r="V62" s="39">
        <v>0</v>
      </c>
      <c r="W62" s="164" t="s">
        <v>238</v>
      </c>
      <c r="X62" s="220" t="s">
        <v>239</v>
      </c>
      <c r="Y62" s="221"/>
    </row>
    <row r="63" spans="1:25" s="32" customFormat="1" ht="67.5" customHeight="1" x14ac:dyDescent="0.15">
      <c r="A63" s="170"/>
      <c r="B63" s="173"/>
      <c r="C63" s="176"/>
      <c r="D63" s="176"/>
      <c r="E63" s="235"/>
      <c r="F63" s="238"/>
      <c r="G63" s="153"/>
      <c r="H63" s="156"/>
      <c r="I63" s="33" t="s">
        <v>240</v>
      </c>
      <c r="J63" s="65">
        <v>50</v>
      </c>
      <c r="K63" s="65">
        <v>0</v>
      </c>
      <c r="L63" s="115">
        <f>VLOOKUP(I63,[1]Hoja1!$B$2:$G$75,6,FALSE)</f>
        <v>0</v>
      </c>
      <c r="M63" s="65">
        <v>0</v>
      </c>
      <c r="N63" s="38"/>
      <c r="O63" s="65">
        <v>0</v>
      </c>
      <c r="P63" s="38"/>
      <c r="Q63" s="65">
        <v>50</v>
      </c>
      <c r="R63" s="38"/>
      <c r="S63" s="65">
        <f t="shared" si="0"/>
        <v>0</v>
      </c>
      <c r="T63" s="39">
        <f t="shared" si="1"/>
        <v>0</v>
      </c>
      <c r="U63" s="40" t="s">
        <v>241</v>
      </c>
      <c r="V63" s="39">
        <v>0</v>
      </c>
      <c r="W63" s="164"/>
      <c r="X63" s="222"/>
      <c r="Y63" s="223"/>
    </row>
    <row r="64" spans="1:25" s="32" customFormat="1" ht="156.75" customHeight="1" x14ac:dyDescent="0.15">
      <c r="A64" s="170"/>
      <c r="B64" s="173"/>
      <c r="C64" s="176"/>
      <c r="D64" s="176"/>
      <c r="E64" s="235"/>
      <c r="F64" s="238"/>
      <c r="G64" s="65" t="s">
        <v>242</v>
      </c>
      <c r="H64" s="84" t="s">
        <v>243</v>
      </c>
      <c r="I64" s="33" t="s">
        <v>244</v>
      </c>
      <c r="J64" s="122">
        <v>140</v>
      </c>
      <c r="K64" s="122">
        <v>0</v>
      </c>
      <c r="L64" s="115">
        <f>VLOOKUP(I64,[1]Hoja1!$B$2:$G$75,6,FALSE)</f>
        <v>0</v>
      </c>
      <c r="M64" s="122">
        <v>0</v>
      </c>
      <c r="N64" s="38"/>
      <c r="O64" s="122">
        <v>0</v>
      </c>
      <c r="P64" s="38"/>
      <c r="Q64" s="122">
        <v>140</v>
      </c>
      <c r="R64" s="38"/>
      <c r="S64" s="122">
        <f t="shared" si="0"/>
        <v>0</v>
      </c>
      <c r="T64" s="39">
        <f t="shared" si="1"/>
        <v>0</v>
      </c>
      <c r="U64" s="40" t="s">
        <v>245</v>
      </c>
      <c r="V64" s="39">
        <v>0</v>
      </c>
      <c r="W64" s="45" t="s">
        <v>246</v>
      </c>
      <c r="X64" s="224" t="s">
        <v>247</v>
      </c>
      <c r="Y64" s="225"/>
    </row>
    <row r="65" spans="1:25" s="32" customFormat="1" ht="93.75" customHeight="1" x14ac:dyDescent="0.15">
      <c r="A65" s="170"/>
      <c r="B65" s="33" t="s">
        <v>248</v>
      </c>
      <c r="C65" s="176"/>
      <c r="D65" s="176"/>
      <c r="E65" s="235"/>
      <c r="F65" s="238"/>
      <c r="G65" s="65" t="s">
        <v>249</v>
      </c>
      <c r="H65" s="84" t="s">
        <v>250</v>
      </c>
      <c r="I65" s="67" t="s">
        <v>251</v>
      </c>
      <c r="J65" s="65">
        <v>80</v>
      </c>
      <c r="K65" s="65">
        <v>0</v>
      </c>
      <c r="L65" s="65">
        <f>VLOOKUP(I65,[1]Hoja1!$B$2:$G$75,6,FALSE)</f>
        <v>0</v>
      </c>
      <c r="M65" s="65">
        <v>0</v>
      </c>
      <c r="N65" s="42"/>
      <c r="O65" s="65">
        <v>25</v>
      </c>
      <c r="P65" s="42"/>
      <c r="Q65" s="65">
        <v>80</v>
      </c>
      <c r="R65" s="42"/>
      <c r="S65" s="65">
        <f t="shared" si="0"/>
        <v>0</v>
      </c>
      <c r="T65" s="97">
        <f t="shared" si="1"/>
        <v>0</v>
      </c>
      <c r="U65" s="40" t="s">
        <v>252</v>
      </c>
      <c r="V65" s="97">
        <v>0</v>
      </c>
      <c r="W65" s="45" t="s">
        <v>253</v>
      </c>
      <c r="X65" s="206" t="s">
        <v>254</v>
      </c>
      <c r="Y65" s="207"/>
    </row>
    <row r="66" spans="1:25" s="103" customFormat="1" ht="73.5" customHeight="1" thickBot="1" x14ac:dyDescent="0.25">
      <c r="A66" s="171"/>
      <c r="B66" s="72" t="s">
        <v>255</v>
      </c>
      <c r="C66" s="177"/>
      <c r="D66" s="177"/>
      <c r="E66" s="236"/>
      <c r="F66" s="239"/>
      <c r="G66" s="72" t="s">
        <v>256</v>
      </c>
      <c r="H66" s="74" t="s">
        <v>257</v>
      </c>
      <c r="I66" s="123" t="s">
        <v>258</v>
      </c>
      <c r="J66" s="124">
        <v>6</v>
      </c>
      <c r="K66" s="124">
        <v>0</v>
      </c>
      <c r="L66" s="124">
        <f>VLOOKUP(I66,[1]Hoja1!$B$2:$G$75,6,FALSE)</f>
        <v>0</v>
      </c>
      <c r="M66" s="124">
        <v>0</v>
      </c>
      <c r="N66" s="125"/>
      <c r="O66" s="124">
        <v>2</v>
      </c>
      <c r="P66" s="125"/>
      <c r="Q66" s="124">
        <v>6</v>
      </c>
      <c r="R66" s="125"/>
      <c r="S66" s="124">
        <f t="shared" si="0"/>
        <v>0</v>
      </c>
      <c r="T66" s="126">
        <f t="shared" si="1"/>
        <v>0</v>
      </c>
      <c r="U66" s="110" t="s">
        <v>259</v>
      </c>
      <c r="V66" s="126">
        <v>0</v>
      </c>
      <c r="W66" s="80" t="s">
        <v>260</v>
      </c>
      <c r="X66" s="208" t="s">
        <v>261</v>
      </c>
      <c r="Y66" s="209"/>
    </row>
    <row r="67" spans="1:25" s="32" customFormat="1" ht="100.5" customHeight="1" x14ac:dyDescent="0.15">
      <c r="A67" s="170">
        <v>6</v>
      </c>
      <c r="B67" s="210" t="s">
        <v>262</v>
      </c>
      <c r="C67" s="175" t="s">
        <v>263</v>
      </c>
      <c r="D67" s="175" t="s">
        <v>264</v>
      </c>
      <c r="E67" s="212" t="s">
        <v>265</v>
      </c>
      <c r="F67" s="214" t="s">
        <v>266</v>
      </c>
      <c r="G67" s="127" t="s">
        <v>267</v>
      </c>
      <c r="H67" s="128" t="s">
        <v>268</v>
      </c>
      <c r="I67" s="129" t="s">
        <v>269</v>
      </c>
      <c r="J67" s="26">
        <v>1</v>
      </c>
      <c r="K67" s="26">
        <v>0.1</v>
      </c>
      <c r="L67" s="26">
        <f>VLOOKUP(I67,[1]Hoja1!$B$2:$G$75,6,FALSE)/100</f>
        <v>0.17</v>
      </c>
      <c r="M67" s="26">
        <v>0.3</v>
      </c>
      <c r="N67" s="26"/>
      <c r="O67" s="26">
        <v>0.4</v>
      </c>
      <c r="P67" s="26"/>
      <c r="Q67" s="26">
        <v>1</v>
      </c>
      <c r="R67" s="26"/>
      <c r="S67" s="26">
        <f t="shared" si="0"/>
        <v>0.17</v>
      </c>
      <c r="T67" s="130">
        <f t="shared" si="1"/>
        <v>0.17</v>
      </c>
      <c r="U67" s="30" t="s">
        <v>270</v>
      </c>
      <c r="V67" s="130">
        <v>0.17</v>
      </c>
      <c r="W67" s="31" t="s">
        <v>271</v>
      </c>
      <c r="X67" s="216" t="s">
        <v>272</v>
      </c>
      <c r="Y67" s="217"/>
    </row>
    <row r="68" spans="1:25" s="32" customFormat="1" ht="66.75" customHeight="1" thickBot="1" x14ac:dyDescent="0.2">
      <c r="A68" s="170"/>
      <c r="B68" s="211"/>
      <c r="C68" s="177"/>
      <c r="D68" s="177"/>
      <c r="E68" s="213"/>
      <c r="F68" s="215"/>
      <c r="G68" s="131" t="s">
        <v>273</v>
      </c>
      <c r="H68" s="132" t="s">
        <v>274</v>
      </c>
      <c r="I68" s="133" t="s">
        <v>275</v>
      </c>
      <c r="J68" s="50">
        <v>0.6</v>
      </c>
      <c r="K68" s="50">
        <v>0.1</v>
      </c>
      <c r="L68" s="50">
        <f>VLOOKUP(I68,[1]Hoja1!$B$2:$G$75,6,FALSE)/100</f>
        <v>0.1</v>
      </c>
      <c r="M68" s="50">
        <v>0.2</v>
      </c>
      <c r="N68" s="50"/>
      <c r="O68" s="50">
        <v>0.3</v>
      </c>
      <c r="P68" s="50"/>
      <c r="Q68" s="50">
        <v>0.6</v>
      </c>
      <c r="R68" s="50"/>
      <c r="S68" s="50">
        <f t="shared" si="0"/>
        <v>0.1</v>
      </c>
      <c r="T68" s="134">
        <f t="shared" si="1"/>
        <v>0.16666666666666669</v>
      </c>
      <c r="U68" s="54" t="s">
        <v>276</v>
      </c>
      <c r="V68" s="134">
        <v>0.16666666666666669</v>
      </c>
      <c r="W68" s="55" t="s">
        <v>271</v>
      </c>
      <c r="X68" s="208" t="s">
        <v>277</v>
      </c>
      <c r="Y68" s="209"/>
    </row>
    <row r="69" spans="1:25" s="32" customFormat="1" ht="45.75" customHeight="1" x14ac:dyDescent="0.15">
      <c r="A69" s="191">
        <v>7</v>
      </c>
      <c r="B69" s="172" t="s">
        <v>278</v>
      </c>
      <c r="C69" s="194" t="s">
        <v>37</v>
      </c>
      <c r="D69" s="197" t="s">
        <v>163</v>
      </c>
      <c r="E69" s="200" t="s">
        <v>279</v>
      </c>
      <c r="F69" s="203" t="s">
        <v>280</v>
      </c>
      <c r="G69" s="152" t="s">
        <v>281</v>
      </c>
      <c r="H69" s="155" t="s">
        <v>282</v>
      </c>
      <c r="I69" s="58" t="s">
        <v>283</v>
      </c>
      <c r="J69" s="57">
        <v>1</v>
      </c>
      <c r="K69" s="57">
        <v>0</v>
      </c>
      <c r="L69" s="57">
        <f>VLOOKUP(I69,[1]Hoja1!$B$2:$G$75,6,FALSE)</f>
        <v>0</v>
      </c>
      <c r="M69" s="57">
        <v>0</v>
      </c>
      <c r="N69" s="113"/>
      <c r="O69" s="57">
        <v>0</v>
      </c>
      <c r="P69" s="113"/>
      <c r="Q69" s="57">
        <v>1</v>
      </c>
      <c r="R69" s="113"/>
      <c r="S69" s="57">
        <f t="shared" si="0"/>
        <v>0</v>
      </c>
      <c r="T69" s="135">
        <f t="shared" si="1"/>
        <v>0</v>
      </c>
      <c r="U69" s="63" t="s">
        <v>284</v>
      </c>
      <c r="V69" s="135">
        <v>0</v>
      </c>
      <c r="W69" s="184" t="s">
        <v>285</v>
      </c>
      <c r="X69" s="158" t="s">
        <v>286</v>
      </c>
      <c r="Y69" s="159"/>
    </row>
    <row r="70" spans="1:25" s="32" customFormat="1" ht="45.75" customHeight="1" x14ac:dyDescent="0.15">
      <c r="A70" s="192"/>
      <c r="B70" s="173"/>
      <c r="C70" s="195"/>
      <c r="D70" s="198"/>
      <c r="E70" s="201"/>
      <c r="F70" s="204"/>
      <c r="G70" s="153"/>
      <c r="H70" s="156"/>
      <c r="I70" s="67" t="s">
        <v>287</v>
      </c>
      <c r="J70" s="65">
        <v>1</v>
      </c>
      <c r="K70" s="65">
        <v>0</v>
      </c>
      <c r="L70" s="65">
        <f>VLOOKUP(I70,[1]Hoja1!$B$2:$G$75,6,FALSE)</f>
        <v>0</v>
      </c>
      <c r="M70" s="65">
        <v>0</v>
      </c>
      <c r="N70" s="42"/>
      <c r="O70" s="65">
        <v>0</v>
      </c>
      <c r="P70" s="42"/>
      <c r="Q70" s="65">
        <v>1</v>
      </c>
      <c r="R70" s="42"/>
      <c r="S70" s="65">
        <f t="shared" si="0"/>
        <v>0</v>
      </c>
      <c r="T70" s="97">
        <f t="shared" si="1"/>
        <v>0</v>
      </c>
      <c r="U70" s="40" t="s">
        <v>288</v>
      </c>
      <c r="V70" s="97">
        <v>0</v>
      </c>
      <c r="W70" s="164"/>
      <c r="X70" s="185"/>
      <c r="Y70" s="186"/>
    </row>
    <row r="71" spans="1:25" s="32" customFormat="1" ht="18" customHeight="1" x14ac:dyDescent="0.15">
      <c r="A71" s="192"/>
      <c r="B71" s="173" t="s">
        <v>289</v>
      </c>
      <c r="C71" s="195"/>
      <c r="D71" s="198"/>
      <c r="E71" s="201"/>
      <c r="F71" s="204"/>
      <c r="G71" s="153" t="s">
        <v>290</v>
      </c>
      <c r="H71" s="187" t="s">
        <v>291</v>
      </c>
      <c r="I71" s="33" t="s">
        <v>292</v>
      </c>
      <c r="J71" s="65">
        <v>1</v>
      </c>
      <c r="K71" s="65" t="s">
        <v>48</v>
      </c>
      <c r="L71" s="65" t="str">
        <f>VLOOKUP(I71,[1]Hoja1!$B$2:$G$75,6,FALSE)</f>
        <v>No aplica</v>
      </c>
      <c r="M71" s="65" t="s">
        <v>48</v>
      </c>
      <c r="N71" s="42"/>
      <c r="O71" s="65" t="s">
        <v>48</v>
      </c>
      <c r="P71" s="42"/>
      <c r="Q71" s="65" t="s">
        <v>48</v>
      </c>
      <c r="R71" s="42"/>
      <c r="S71" s="114" t="s">
        <v>48</v>
      </c>
      <c r="T71" s="114" t="s">
        <v>48</v>
      </c>
      <c r="U71" s="40" t="s">
        <v>48</v>
      </c>
      <c r="V71" s="114" t="s">
        <v>48</v>
      </c>
      <c r="W71" s="167" t="s">
        <v>293</v>
      </c>
      <c r="X71" s="189" t="s">
        <v>294</v>
      </c>
      <c r="Y71" s="190"/>
    </row>
    <row r="72" spans="1:25" s="32" customFormat="1" ht="18" customHeight="1" x14ac:dyDescent="0.15">
      <c r="A72" s="192"/>
      <c r="B72" s="173"/>
      <c r="C72" s="195"/>
      <c r="D72" s="198"/>
      <c r="E72" s="201"/>
      <c r="F72" s="204"/>
      <c r="G72" s="153"/>
      <c r="H72" s="187"/>
      <c r="I72" s="33" t="s">
        <v>295</v>
      </c>
      <c r="J72" s="65">
        <v>50</v>
      </c>
      <c r="K72" s="65" t="s">
        <v>48</v>
      </c>
      <c r="L72" s="65" t="str">
        <f>VLOOKUP(I72,[1]Hoja1!$B$2:$G$75,6,FALSE)</f>
        <v>No aplica</v>
      </c>
      <c r="M72" s="65" t="s">
        <v>48</v>
      </c>
      <c r="N72" s="42"/>
      <c r="O72" s="65" t="s">
        <v>48</v>
      </c>
      <c r="P72" s="42"/>
      <c r="Q72" s="65" t="s">
        <v>48</v>
      </c>
      <c r="R72" s="42"/>
      <c r="S72" s="114" t="s">
        <v>48</v>
      </c>
      <c r="T72" s="114" t="s">
        <v>48</v>
      </c>
      <c r="U72" s="40" t="s">
        <v>48</v>
      </c>
      <c r="V72" s="114" t="s">
        <v>48</v>
      </c>
      <c r="W72" s="167"/>
      <c r="X72" s="160"/>
      <c r="Y72" s="161"/>
    </row>
    <row r="73" spans="1:25" s="32" customFormat="1" ht="18" customHeight="1" x14ac:dyDescent="0.15">
      <c r="A73" s="192"/>
      <c r="B73" s="173"/>
      <c r="C73" s="195"/>
      <c r="D73" s="198"/>
      <c r="E73" s="201"/>
      <c r="F73" s="204"/>
      <c r="G73" s="153"/>
      <c r="H73" s="187"/>
      <c r="I73" s="33" t="s">
        <v>296</v>
      </c>
      <c r="J73" s="65">
        <v>1</v>
      </c>
      <c r="K73" s="65" t="s">
        <v>48</v>
      </c>
      <c r="L73" s="65" t="str">
        <f>VLOOKUP(I73,[1]Hoja1!$B$2:$G$75,6,FALSE)</f>
        <v>No aplica</v>
      </c>
      <c r="M73" s="65" t="s">
        <v>48</v>
      </c>
      <c r="N73" s="42"/>
      <c r="O73" s="65" t="s">
        <v>48</v>
      </c>
      <c r="P73" s="42"/>
      <c r="Q73" s="65" t="s">
        <v>48</v>
      </c>
      <c r="R73" s="42"/>
      <c r="S73" s="114" t="s">
        <v>48</v>
      </c>
      <c r="T73" s="114" t="s">
        <v>48</v>
      </c>
      <c r="U73" s="40" t="s">
        <v>48</v>
      </c>
      <c r="V73" s="114" t="s">
        <v>48</v>
      </c>
      <c r="W73" s="167"/>
      <c r="X73" s="160"/>
      <c r="Y73" s="161"/>
    </row>
    <row r="74" spans="1:25" s="32" customFormat="1" ht="18" customHeight="1" x14ac:dyDescent="0.15">
      <c r="A74" s="192"/>
      <c r="B74" s="173"/>
      <c r="C74" s="195"/>
      <c r="D74" s="198"/>
      <c r="E74" s="201"/>
      <c r="F74" s="204"/>
      <c r="G74" s="153"/>
      <c r="H74" s="187"/>
      <c r="I74" s="67" t="s">
        <v>297</v>
      </c>
      <c r="J74" s="90">
        <v>1</v>
      </c>
      <c r="K74" s="90">
        <v>0</v>
      </c>
      <c r="L74" s="90">
        <f>VLOOKUP(I74,[1]Hoja1!$B$2:$G$75,6,FALSE)</f>
        <v>0</v>
      </c>
      <c r="M74" s="90">
        <v>0</v>
      </c>
      <c r="N74" s="42"/>
      <c r="O74" s="90">
        <v>0</v>
      </c>
      <c r="P74" s="42"/>
      <c r="Q74" s="90">
        <v>0.01</v>
      </c>
      <c r="R74" s="42"/>
      <c r="S74" s="90">
        <f t="shared" si="0"/>
        <v>0</v>
      </c>
      <c r="T74" s="97">
        <f t="shared" si="1"/>
        <v>0</v>
      </c>
      <c r="U74" s="40" t="s">
        <v>298</v>
      </c>
      <c r="V74" s="97">
        <v>0</v>
      </c>
      <c r="W74" s="167"/>
      <c r="X74" s="160"/>
      <c r="Y74" s="161"/>
    </row>
    <row r="75" spans="1:25" s="32" customFormat="1" ht="18" customHeight="1" x14ac:dyDescent="0.15">
      <c r="A75" s="192"/>
      <c r="B75" s="173"/>
      <c r="C75" s="195"/>
      <c r="D75" s="198"/>
      <c r="E75" s="201"/>
      <c r="F75" s="204"/>
      <c r="G75" s="153"/>
      <c r="H75" s="187"/>
      <c r="I75" s="67" t="s">
        <v>299</v>
      </c>
      <c r="J75" s="90">
        <v>1</v>
      </c>
      <c r="K75" s="90">
        <v>0</v>
      </c>
      <c r="L75" s="90">
        <f>VLOOKUP(I75,[1]Hoja1!$B$2:$G$75,6,FALSE)</f>
        <v>0</v>
      </c>
      <c r="M75" s="90">
        <v>0</v>
      </c>
      <c r="N75" s="42"/>
      <c r="O75" s="90">
        <v>0</v>
      </c>
      <c r="P75" s="42"/>
      <c r="Q75" s="90">
        <v>0.01</v>
      </c>
      <c r="R75" s="42"/>
      <c r="S75" s="90">
        <f t="shared" si="0"/>
        <v>0</v>
      </c>
      <c r="T75" s="97">
        <f t="shared" si="1"/>
        <v>0</v>
      </c>
      <c r="U75" s="40" t="s">
        <v>300</v>
      </c>
      <c r="V75" s="97">
        <v>0</v>
      </c>
      <c r="W75" s="167"/>
      <c r="X75" s="160"/>
      <c r="Y75" s="161"/>
    </row>
    <row r="76" spans="1:25" s="32" customFormat="1" ht="18" customHeight="1" thickBot="1" x14ac:dyDescent="0.2">
      <c r="A76" s="193"/>
      <c r="B76" s="174"/>
      <c r="C76" s="196"/>
      <c r="D76" s="199"/>
      <c r="E76" s="202"/>
      <c r="F76" s="205"/>
      <c r="G76" s="154"/>
      <c r="H76" s="188"/>
      <c r="I76" s="123" t="s">
        <v>301</v>
      </c>
      <c r="J76" s="136">
        <v>1</v>
      </c>
      <c r="K76" s="136">
        <v>0</v>
      </c>
      <c r="L76" s="136">
        <f>VLOOKUP(I76,[1]Hoja1!$B$2:$G$75,6,FALSE)</f>
        <v>0</v>
      </c>
      <c r="M76" s="136">
        <v>0</v>
      </c>
      <c r="N76" s="75"/>
      <c r="O76" s="136">
        <v>0</v>
      </c>
      <c r="P76" s="75"/>
      <c r="Q76" s="136">
        <v>0.01</v>
      </c>
      <c r="R76" s="75"/>
      <c r="S76" s="136">
        <f t="shared" ref="S76:S82" si="2">MAX(L76,N76,P76,R76)</f>
        <v>0</v>
      </c>
      <c r="T76" s="137">
        <f t="shared" ref="T76:T82" si="3">IF(S76/J76&gt;100%,100%,IFERROR(S76/J76,0))</f>
        <v>0</v>
      </c>
      <c r="U76" s="79" t="s">
        <v>302</v>
      </c>
      <c r="V76" s="137">
        <v>0</v>
      </c>
      <c r="W76" s="168"/>
      <c r="X76" s="162"/>
      <c r="Y76" s="163"/>
    </row>
    <row r="77" spans="1:25" s="32" customFormat="1" ht="37.5" customHeight="1" x14ac:dyDescent="0.15">
      <c r="A77" s="169">
        <v>8</v>
      </c>
      <c r="B77" s="172" t="s">
        <v>303</v>
      </c>
      <c r="C77" s="175" t="s">
        <v>37</v>
      </c>
      <c r="D77" s="175" t="s">
        <v>304</v>
      </c>
      <c r="E77" s="178" t="s">
        <v>305</v>
      </c>
      <c r="F77" s="181" t="s">
        <v>306</v>
      </c>
      <c r="G77" s="152" t="s">
        <v>307</v>
      </c>
      <c r="H77" s="155" t="s">
        <v>308</v>
      </c>
      <c r="I77" s="56" t="s">
        <v>309</v>
      </c>
      <c r="J77" s="57">
        <v>12</v>
      </c>
      <c r="K77" s="57">
        <v>0</v>
      </c>
      <c r="L77" s="138">
        <f>VLOOKUP(I77,[1]Hoja1!$B$2:$G$75,6,FALSE)</f>
        <v>1</v>
      </c>
      <c r="M77" s="57">
        <v>1</v>
      </c>
      <c r="N77" s="120"/>
      <c r="O77" s="57">
        <v>4</v>
      </c>
      <c r="P77" s="120"/>
      <c r="Q77" s="57">
        <v>12</v>
      </c>
      <c r="R77" s="120"/>
      <c r="S77" s="57">
        <f t="shared" si="2"/>
        <v>1</v>
      </c>
      <c r="T77" s="62">
        <f t="shared" si="3"/>
        <v>8.3333333333333329E-2</v>
      </c>
      <c r="U77" s="63" t="s">
        <v>310</v>
      </c>
      <c r="V77" s="62">
        <v>8.3333333333333329E-2</v>
      </c>
      <c r="W77" s="166" t="s">
        <v>271</v>
      </c>
      <c r="X77" s="158" t="s">
        <v>311</v>
      </c>
      <c r="Y77" s="159"/>
    </row>
    <row r="78" spans="1:25" s="32" customFormat="1" ht="37.5" customHeight="1" x14ac:dyDescent="0.15">
      <c r="A78" s="170"/>
      <c r="B78" s="173"/>
      <c r="C78" s="176"/>
      <c r="D78" s="176"/>
      <c r="E78" s="179"/>
      <c r="F78" s="182"/>
      <c r="G78" s="153"/>
      <c r="H78" s="156"/>
      <c r="I78" s="33" t="s">
        <v>312</v>
      </c>
      <c r="J78" s="42">
        <v>1</v>
      </c>
      <c r="K78" s="42">
        <v>7.0000000000000007E-2</v>
      </c>
      <c r="L78" s="43">
        <f>VLOOKUP(I78,[1]Hoja1!$B$2:$G$75,6,FALSE)/100</f>
        <v>7.0000000000000007E-2</v>
      </c>
      <c r="M78" s="42">
        <v>0.75</v>
      </c>
      <c r="N78" s="38"/>
      <c r="O78" s="42">
        <v>0.79</v>
      </c>
      <c r="P78" s="38"/>
      <c r="Q78" s="42">
        <v>1</v>
      </c>
      <c r="R78" s="38"/>
      <c r="S78" s="42">
        <f t="shared" si="2"/>
        <v>7.0000000000000007E-2</v>
      </c>
      <c r="T78" s="39">
        <f t="shared" si="3"/>
        <v>7.0000000000000007E-2</v>
      </c>
      <c r="U78" s="40" t="s">
        <v>313</v>
      </c>
      <c r="V78" s="39">
        <v>7.0000000000000007E-2</v>
      </c>
      <c r="W78" s="167"/>
      <c r="X78" s="160"/>
      <c r="Y78" s="161"/>
    </row>
    <row r="79" spans="1:25" s="32" customFormat="1" ht="37.5" customHeight="1" thickBot="1" x14ac:dyDescent="0.2">
      <c r="A79" s="171"/>
      <c r="B79" s="72" t="s">
        <v>314</v>
      </c>
      <c r="C79" s="177"/>
      <c r="D79" s="177"/>
      <c r="E79" s="180"/>
      <c r="F79" s="183"/>
      <c r="G79" s="154"/>
      <c r="H79" s="157"/>
      <c r="I79" s="123" t="s">
        <v>315</v>
      </c>
      <c r="J79" s="73">
        <v>2</v>
      </c>
      <c r="K79" s="73">
        <v>0</v>
      </c>
      <c r="L79" s="116">
        <f>VLOOKUP(I79,[1]Hoja1!$B$2:$G$75,6,FALSE)</f>
        <v>0</v>
      </c>
      <c r="M79" s="73">
        <v>0</v>
      </c>
      <c r="N79" s="117"/>
      <c r="O79" s="73">
        <v>0</v>
      </c>
      <c r="P79" s="117"/>
      <c r="Q79" s="73">
        <v>2</v>
      </c>
      <c r="R79" s="117"/>
      <c r="S79" s="73">
        <f t="shared" si="2"/>
        <v>0</v>
      </c>
      <c r="T79" s="78">
        <f t="shared" si="3"/>
        <v>0</v>
      </c>
      <c r="U79" s="79" t="s">
        <v>316</v>
      </c>
      <c r="V79" s="78">
        <v>0</v>
      </c>
      <c r="W79" s="168"/>
      <c r="X79" s="162"/>
      <c r="Y79" s="163"/>
    </row>
    <row r="80" spans="1:25" s="32" customFormat="1" ht="33.75" customHeight="1" x14ac:dyDescent="0.15">
      <c r="A80" s="169">
        <v>9</v>
      </c>
      <c r="B80" s="172" t="s">
        <v>317</v>
      </c>
      <c r="C80" s="175" t="s">
        <v>263</v>
      </c>
      <c r="D80" s="175" t="s">
        <v>318</v>
      </c>
      <c r="E80" s="178" t="s">
        <v>319</v>
      </c>
      <c r="F80" s="181" t="s">
        <v>320</v>
      </c>
      <c r="G80" s="152" t="s">
        <v>321</v>
      </c>
      <c r="H80" s="155" t="s">
        <v>322</v>
      </c>
      <c r="I80" s="139" t="s">
        <v>323</v>
      </c>
      <c r="J80" s="113" t="s">
        <v>324</v>
      </c>
      <c r="K80" s="113" t="s">
        <v>48</v>
      </c>
      <c r="L80" s="140" t="s">
        <v>48</v>
      </c>
      <c r="M80" s="113" t="s">
        <v>48</v>
      </c>
      <c r="N80" s="141"/>
      <c r="O80" s="142">
        <v>7</v>
      </c>
      <c r="P80" s="141"/>
      <c r="Q80" s="142">
        <v>7</v>
      </c>
      <c r="R80" s="141"/>
      <c r="S80" s="113">
        <f t="shared" si="2"/>
        <v>0</v>
      </c>
      <c r="T80" s="62">
        <v>0</v>
      </c>
      <c r="U80" s="63" t="s">
        <v>48</v>
      </c>
      <c r="V80" s="62">
        <v>0</v>
      </c>
      <c r="W80" s="64" t="s">
        <v>71</v>
      </c>
      <c r="X80" s="158" t="s">
        <v>325</v>
      </c>
      <c r="Y80" s="159"/>
    </row>
    <row r="81" spans="1:25" s="32" customFormat="1" ht="33.75" customHeight="1" x14ac:dyDescent="0.15">
      <c r="A81" s="170"/>
      <c r="B81" s="173"/>
      <c r="C81" s="176"/>
      <c r="D81" s="176"/>
      <c r="E81" s="179"/>
      <c r="F81" s="182"/>
      <c r="G81" s="153"/>
      <c r="H81" s="156"/>
      <c r="I81" s="33" t="s">
        <v>326</v>
      </c>
      <c r="J81" s="42">
        <v>1</v>
      </c>
      <c r="K81" s="42">
        <v>0.25</v>
      </c>
      <c r="L81" s="43">
        <f>VLOOKUP(I81,[1]Hoja1!$B$2:$G$75,6,FALSE)/100</f>
        <v>0.25</v>
      </c>
      <c r="M81" s="42">
        <v>0.5</v>
      </c>
      <c r="N81" s="38"/>
      <c r="O81" s="42">
        <v>0.75</v>
      </c>
      <c r="P81" s="38"/>
      <c r="Q81" s="42">
        <v>1</v>
      </c>
      <c r="R81" s="38"/>
      <c r="S81" s="42">
        <f t="shared" si="2"/>
        <v>0.25</v>
      </c>
      <c r="T81" s="39">
        <f t="shared" si="3"/>
        <v>0.25</v>
      </c>
      <c r="U81" s="40" t="s">
        <v>327</v>
      </c>
      <c r="V81" s="39">
        <v>0.25</v>
      </c>
      <c r="W81" s="164" t="s">
        <v>271</v>
      </c>
      <c r="X81" s="160"/>
      <c r="Y81" s="161"/>
    </row>
    <row r="82" spans="1:25" s="32" customFormat="1" ht="33.75" customHeight="1" thickBot="1" x14ac:dyDescent="0.2">
      <c r="A82" s="171"/>
      <c r="B82" s="174"/>
      <c r="C82" s="177"/>
      <c r="D82" s="177"/>
      <c r="E82" s="180"/>
      <c r="F82" s="183"/>
      <c r="G82" s="154"/>
      <c r="H82" s="157"/>
      <c r="I82" s="72" t="s">
        <v>328</v>
      </c>
      <c r="J82" s="75">
        <v>1</v>
      </c>
      <c r="K82" s="75">
        <v>0.25</v>
      </c>
      <c r="L82" s="76">
        <f>VLOOKUP(I82,[1]Hoja1!$B$2:$G$75,6,FALSE)/100</f>
        <v>0.25</v>
      </c>
      <c r="M82" s="75">
        <v>0.5</v>
      </c>
      <c r="N82" s="117"/>
      <c r="O82" s="75">
        <v>0.75</v>
      </c>
      <c r="P82" s="117"/>
      <c r="Q82" s="75">
        <v>1</v>
      </c>
      <c r="R82" s="117"/>
      <c r="S82" s="75">
        <f t="shared" si="2"/>
        <v>0.25</v>
      </c>
      <c r="T82" s="78">
        <f t="shared" si="3"/>
        <v>0.25</v>
      </c>
      <c r="U82" s="79" t="s">
        <v>329</v>
      </c>
      <c r="V82" s="78">
        <v>0.25</v>
      </c>
      <c r="W82" s="165"/>
      <c r="X82" s="162"/>
      <c r="Y82" s="163"/>
    </row>
    <row r="83" spans="1:25" s="145" customFormat="1" ht="15" customHeight="1" x14ac:dyDescent="0.15">
      <c r="A83" s="143"/>
      <c r="B83" s="143"/>
      <c r="C83" s="143"/>
      <c r="D83" s="143"/>
      <c r="E83" s="143"/>
      <c r="F83" s="144"/>
      <c r="H83" s="143"/>
      <c r="I83" s="146"/>
      <c r="U83" s="147"/>
      <c r="V83" s="147"/>
      <c r="W83" s="148"/>
      <c r="X83" s="143"/>
    </row>
    <row r="84" spans="1:25" s="145" customFormat="1" ht="15" customHeight="1" x14ac:dyDescent="0.15">
      <c r="A84" s="143"/>
      <c r="B84" s="143"/>
      <c r="C84" s="143"/>
      <c r="D84" s="143"/>
      <c r="E84" s="143"/>
      <c r="F84" s="144"/>
      <c r="H84" s="143"/>
      <c r="I84" s="146"/>
      <c r="U84" s="147"/>
      <c r="V84" s="147"/>
      <c r="W84" s="148"/>
      <c r="X84" s="143"/>
    </row>
  </sheetData>
  <mergeCells count="159">
    <mergeCell ref="A2:W4"/>
    <mergeCell ref="A6:Y6"/>
    <mergeCell ref="A7:E7"/>
    <mergeCell ref="F7:U7"/>
    <mergeCell ref="V7:Y7"/>
    <mergeCell ref="A8:A10"/>
    <mergeCell ref="B8:B10"/>
    <mergeCell ref="C8:C10"/>
    <mergeCell ref="D8:D10"/>
    <mergeCell ref="E8:E10"/>
    <mergeCell ref="A11:A14"/>
    <mergeCell ref="B11:B13"/>
    <mergeCell ref="C11:C14"/>
    <mergeCell ref="D11:D14"/>
    <mergeCell ref="E11:E14"/>
    <mergeCell ref="F8:H8"/>
    <mergeCell ref="I8:U8"/>
    <mergeCell ref="V8:Y8"/>
    <mergeCell ref="F9:F10"/>
    <mergeCell ref="G9:G10"/>
    <mergeCell ref="H9:H10"/>
    <mergeCell ref="I9:I10"/>
    <mergeCell ref="J9:J10"/>
    <mergeCell ref="K9:R9"/>
    <mergeCell ref="S9:S10"/>
    <mergeCell ref="F11:F14"/>
    <mergeCell ref="G11:G12"/>
    <mergeCell ref="H11:H12"/>
    <mergeCell ref="X11:Y11"/>
    <mergeCell ref="X12:Y12"/>
    <mergeCell ref="X13:Y13"/>
    <mergeCell ref="X14:Y14"/>
    <mergeCell ref="T9:T10"/>
    <mergeCell ref="U9:U10"/>
    <mergeCell ref="V9:V10"/>
    <mergeCell ref="W9:W10"/>
    <mergeCell ref="X9:Y10"/>
    <mergeCell ref="G15:G16"/>
    <mergeCell ref="H15:H16"/>
    <mergeCell ref="X15:Y16"/>
    <mergeCell ref="X17:Y17"/>
    <mergeCell ref="A18:A39"/>
    <mergeCell ref="B18:B24"/>
    <mergeCell ref="C18:C39"/>
    <mergeCell ref="D18:D39"/>
    <mergeCell ref="E18:E39"/>
    <mergeCell ref="F18:F39"/>
    <mergeCell ref="A15:A17"/>
    <mergeCell ref="B15:B17"/>
    <mergeCell ref="C15:C17"/>
    <mergeCell ref="D15:D17"/>
    <mergeCell ref="E15:E17"/>
    <mergeCell ref="F15:F17"/>
    <mergeCell ref="G18:G24"/>
    <mergeCell ref="H18:H24"/>
    <mergeCell ref="W18:W24"/>
    <mergeCell ref="X18:Y24"/>
    <mergeCell ref="B25:B31"/>
    <mergeCell ref="G25:G31"/>
    <mergeCell ref="H25:H31"/>
    <mergeCell ref="W25:W31"/>
    <mergeCell ref="X25:Y31"/>
    <mergeCell ref="G37:G39"/>
    <mergeCell ref="H37:H39"/>
    <mergeCell ref="W37:W39"/>
    <mergeCell ref="X37:Y37"/>
    <mergeCell ref="X38:Y38"/>
    <mergeCell ref="Z38:AA38"/>
    <mergeCell ref="X39:Y39"/>
    <mergeCell ref="B32:B39"/>
    <mergeCell ref="G32:G33"/>
    <mergeCell ref="H32:H33"/>
    <mergeCell ref="W32:W33"/>
    <mergeCell ref="X32:Y33"/>
    <mergeCell ref="G34:G35"/>
    <mergeCell ref="H34:H35"/>
    <mergeCell ref="W34:W35"/>
    <mergeCell ref="X34:Y35"/>
    <mergeCell ref="X36:Y36"/>
    <mergeCell ref="G40:G41"/>
    <mergeCell ref="H40:H41"/>
    <mergeCell ref="W40:W41"/>
    <mergeCell ref="X40:Y41"/>
    <mergeCell ref="B42:B43"/>
    <mergeCell ref="X42:Y42"/>
    <mergeCell ref="X43:Y43"/>
    <mergeCell ref="A40:A43"/>
    <mergeCell ref="B40:B41"/>
    <mergeCell ref="C40:C43"/>
    <mergeCell ref="D40:D43"/>
    <mergeCell ref="E40:E43"/>
    <mergeCell ref="F40:F43"/>
    <mergeCell ref="X61:Y61"/>
    <mergeCell ref="B62:B64"/>
    <mergeCell ref="G62:G63"/>
    <mergeCell ref="H62:H63"/>
    <mergeCell ref="W62:W63"/>
    <mergeCell ref="X62:Y63"/>
    <mergeCell ref="X64:Y64"/>
    <mergeCell ref="G44:G53"/>
    <mergeCell ref="H44:H53"/>
    <mergeCell ref="W44:W53"/>
    <mergeCell ref="X44:Y53"/>
    <mergeCell ref="B54:B60"/>
    <mergeCell ref="G54:G60"/>
    <mergeCell ref="H54:H60"/>
    <mergeCell ref="W54:W60"/>
    <mergeCell ref="X54:Y60"/>
    <mergeCell ref="B44:B53"/>
    <mergeCell ref="C44:C66"/>
    <mergeCell ref="D44:D66"/>
    <mergeCell ref="E44:E66"/>
    <mergeCell ref="F44:F66"/>
    <mergeCell ref="A69:A76"/>
    <mergeCell ref="B69:B70"/>
    <mergeCell ref="C69:C76"/>
    <mergeCell ref="D69:D76"/>
    <mergeCell ref="E69:E76"/>
    <mergeCell ref="F69:F76"/>
    <mergeCell ref="X65:Y65"/>
    <mergeCell ref="X66:Y66"/>
    <mergeCell ref="A67:A68"/>
    <mergeCell ref="B67:B68"/>
    <mergeCell ref="C67:C68"/>
    <mergeCell ref="D67:D68"/>
    <mergeCell ref="E67:E68"/>
    <mergeCell ref="F67:F68"/>
    <mergeCell ref="X67:Y67"/>
    <mergeCell ref="X68:Y68"/>
    <mergeCell ref="A44:A66"/>
    <mergeCell ref="G69:G70"/>
    <mergeCell ref="H69:H70"/>
    <mergeCell ref="W69:W70"/>
    <mergeCell ref="X69:Y70"/>
    <mergeCell ref="B71:B76"/>
    <mergeCell ref="G71:G76"/>
    <mergeCell ref="H71:H76"/>
    <mergeCell ref="W71:W76"/>
    <mergeCell ref="X71:Y76"/>
    <mergeCell ref="G80:G82"/>
    <mergeCell ref="H80:H82"/>
    <mergeCell ref="X80:Y82"/>
    <mergeCell ref="W81:W82"/>
    <mergeCell ref="G77:G79"/>
    <mergeCell ref="H77:H79"/>
    <mergeCell ref="W77:W79"/>
    <mergeCell ref="X77:Y79"/>
    <mergeCell ref="A80:A82"/>
    <mergeCell ref="B80:B82"/>
    <mergeCell ref="C80:C82"/>
    <mergeCell ref="D80:D82"/>
    <mergeCell ref="E80:E82"/>
    <mergeCell ref="F80:F82"/>
    <mergeCell ref="A77:A79"/>
    <mergeCell ref="B77:B78"/>
    <mergeCell ref="C77:C79"/>
    <mergeCell ref="D77:D79"/>
    <mergeCell ref="E77:E79"/>
    <mergeCell ref="F77:F79"/>
  </mergeCells>
  <printOptions horizontalCentered="1" verticalCentered="1"/>
  <pageMargins left="0.70866141732283472" right="0.70866141732283472" top="0.74803149606299213" bottom="0.74803149606299213" header="0" footer="0"/>
  <pageSetup scale="1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Seguimiento OCI PAI-PEI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2024-06-26T21:39:21Z</dcterms:created>
  <dcterms:modified xsi:type="dcterms:W3CDTF">2024-06-26T21:42:25Z</dcterms:modified>
</cp:coreProperties>
</file>