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Documentos Trabajo\EJECUCION PRESUPUESTAL\eusebio\2022\PRIMER SEMESTRE\2 - TRIMESTRAL\"/>
    </mc:Choice>
  </mc:AlternateContent>
  <xr:revisionPtr revIDLastSave="0" documentId="13_ncr:1_{C8C06D2D-4BDC-467F-A9DC-34A3F95A0183}" xr6:coauthVersionLast="47" xr6:coauthVersionMax="47" xr10:uidLastSave="{00000000-0000-0000-0000-000000000000}"/>
  <bookViews>
    <workbookView xWindow="-120" yWindow="-120" windowWidth="29040" windowHeight="15840" xr2:uid="{179BCAED-2B04-4DD9-9727-126B48C25E8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5" i="1" l="1"/>
  <c r="P43" i="1" s="1"/>
  <c r="M55" i="1"/>
  <c r="N48" i="1" s="1"/>
  <c r="K55" i="1"/>
  <c r="L51" i="1" s="1"/>
  <c r="N41" i="1"/>
  <c r="H55" i="1"/>
  <c r="I42" i="1" s="1"/>
  <c r="F55" i="1"/>
  <c r="G42" i="1" s="1"/>
  <c r="D55" i="1"/>
  <c r="E48" i="1" s="1"/>
  <c r="H35" i="1"/>
  <c r="F35" i="1"/>
  <c r="D35" i="1"/>
  <c r="O25" i="1"/>
  <c r="P11" i="1" s="1"/>
  <c r="M25" i="1"/>
  <c r="N16" i="1" s="1"/>
  <c r="K25" i="1"/>
  <c r="L12" i="1" s="1"/>
  <c r="N46" i="1" l="1"/>
  <c r="L47" i="1"/>
  <c r="E46" i="1"/>
  <c r="L44" i="1"/>
  <c r="P10" i="1"/>
  <c r="N12" i="1"/>
  <c r="P12" i="1"/>
  <c r="E43" i="1"/>
  <c r="L45" i="1"/>
  <c r="N42" i="1"/>
  <c r="P19" i="1"/>
  <c r="E44" i="1"/>
  <c r="L46" i="1"/>
  <c r="N47" i="1"/>
  <c r="L48" i="1"/>
  <c r="N45" i="1"/>
  <c r="L41" i="1"/>
  <c r="L13" i="1"/>
  <c r="M57" i="1"/>
  <c r="L10" i="1"/>
  <c r="N13" i="1"/>
  <c r="G46" i="1"/>
  <c r="G55" i="1" s="1"/>
  <c r="L49" i="1"/>
  <c r="N55" i="1"/>
  <c r="N44" i="1"/>
  <c r="P47" i="1"/>
  <c r="O57" i="1"/>
  <c r="K57" i="1"/>
  <c r="P48" i="1"/>
  <c r="N10" i="1"/>
  <c r="P13" i="1"/>
  <c r="I46" i="1"/>
  <c r="I55" i="1" s="1"/>
  <c r="L42" i="1"/>
  <c r="L50" i="1"/>
  <c r="N51" i="1"/>
  <c r="N43" i="1"/>
  <c r="P46" i="1"/>
  <c r="P16" i="1"/>
  <c r="E49" i="1"/>
  <c r="L43" i="1"/>
  <c r="N50" i="1"/>
  <c r="P42" i="1"/>
  <c r="P45" i="1"/>
  <c r="P49" i="1"/>
  <c r="N11" i="1"/>
  <c r="L19" i="1"/>
  <c r="E50" i="1"/>
  <c r="N49" i="1"/>
  <c r="P55" i="1"/>
  <c r="P44" i="1"/>
  <c r="P50" i="1"/>
  <c r="N19" i="1"/>
  <c r="P51" i="1"/>
  <c r="E42" i="1"/>
  <c r="E47" i="1"/>
  <c r="L11" i="1"/>
  <c r="L16" i="1"/>
  <c r="N25" i="1" l="1"/>
  <c r="P25" i="1"/>
  <c r="L55" i="1"/>
  <c r="L25" i="1"/>
  <c r="E55" i="1"/>
  <c r="H25" i="1" l="1"/>
  <c r="I11" i="1" s="1"/>
  <c r="F25" i="1"/>
  <c r="G11" i="1" s="1"/>
  <c r="D25" i="1"/>
  <c r="E16" i="1" s="1"/>
  <c r="E11" i="1" l="1"/>
  <c r="E19" i="1"/>
  <c r="E13" i="1"/>
  <c r="G13" i="1"/>
  <c r="F57" i="1"/>
  <c r="E12" i="1"/>
  <c r="D57" i="1"/>
  <c r="I13" i="1"/>
  <c r="H57" i="1"/>
  <c r="G12" i="1"/>
  <c r="E10" i="1"/>
  <c r="G10" i="1"/>
  <c r="G16" i="1"/>
  <c r="I12" i="1"/>
  <c r="G19" i="1"/>
  <c r="I16" i="1"/>
  <c r="I19" i="1"/>
  <c r="I10" i="1"/>
  <c r="G25" i="1" l="1"/>
  <c r="E25" i="1"/>
  <c r="I25" i="1"/>
</calcChain>
</file>

<file path=xl/sharedStrings.xml><?xml version="1.0" encoding="utf-8"?>
<sst xmlns="http://schemas.openxmlformats.org/spreadsheetml/2006/main" count="123" uniqueCount="68">
  <si>
    <t>OFICINA DE CONTROL INTERNO</t>
  </si>
  <si>
    <t>SEGUIMIENTO EJECUCION PRESUPUESTAL VIGENCIA 2022</t>
  </si>
  <si>
    <t xml:space="preserve">COMPARACION TRIMESTRAL </t>
  </si>
  <si>
    <t>FECHA DE CORTE: MARZO 31 DE 2022</t>
  </si>
  <si>
    <t xml:space="preserve"> PRESUPUESTO FUNCIONAMIENTO</t>
  </si>
  <si>
    <t>RUBRO</t>
  </si>
  <si>
    <t>DESCRIPCION</t>
  </si>
  <si>
    <t>COMPROMISO</t>
  </si>
  <si>
    <t>OBLIGACION</t>
  </si>
  <si>
    <t xml:space="preserve">PAGOS </t>
  </si>
  <si>
    <t>VALOR</t>
  </si>
  <si>
    <t>%</t>
  </si>
  <si>
    <t xml:space="preserve">VALOR </t>
  </si>
  <si>
    <r>
      <t xml:space="preserve">A-01-01-01   </t>
    </r>
    <r>
      <rPr>
        <sz val="10"/>
        <color rgb="FF000000"/>
        <rFont val="Arial Narrow"/>
        <family val="2"/>
      </rPr>
      <t>Gastos Personal</t>
    </r>
  </si>
  <si>
    <t>SALARIO</t>
  </si>
  <si>
    <t>A-01-01-02</t>
  </si>
  <si>
    <t>CONTRIBUCIONES INHERENTES A LA NÓMINA</t>
  </si>
  <si>
    <t>A-01-01-03</t>
  </si>
  <si>
    <t>REMUNERACIONES NO CONSTITUTIVAS DE FACTOR SALARIAL</t>
  </si>
  <si>
    <r>
      <t xml:space="preserve">A-02   </t>
    </r>
    <r>
      <rPr>
        <sz val="10"/>
        <color rgb="FF000000"/>
        <rFont val="Arial Narrow"/>
        <family val="2"/>
      </rPr>
      <t>Bienes y Servicios</t>
    </r>
    <r>
      <rPr>
        <sz val="8"/>
        <color rgb="FF000000"/>
        <rFont val="Arial Narrow"/>
        <family val="2"/>
      </rPr>
      <t xml:space="preserve"> </t>
    </r>
  </si>
  <si>
    <t>ADQUISICIÓN DE BIENES  Y SERVICIOS</t>
  </si>
  <si>
    <t xml:space="preserve">A-03-02-02   Transferencias </t>
  </si>
  <si>
    <t>A ORGANIZACIONES INTERNACIONALES</t>
  </si>
  <si>
    <t>A-03-03-01-999</t>
  </si>
  <si>
    <t>OTRAS TRANSFERENCIAS - DISTRIBUCIÓN PREVIO CONCEPTO DGPPN</t>
  </si>
  <si>
    <t>A-03-04-02-012</t>
  </si>
  <si>
    <t>INCAPACIDADES Y LICENCIAS DE MATERNIDAD Y PATERNIDAD (NO DE PENSIONES)</t>
  </si>
  <si>
    <t>A-03-06-01-008</t>
  </si>
  <si>
    <t>CENTRO INTERNACIONAL DE FÍSICA (DECRETO 267 DE 1984)</t>
  </si>
  <si>
    <t>A-03-06-01-009</t>
  </si>
  <si>
    <t>CENTRO INTERNACIONAL DE INVESTIGACIONES MÉDICAS - CIDEIM (DECRETO 578 DE 1990)</t>
  </si>
  <si>
    <r>
      <t xml:space="preserve">A-08-01   </t>
    </r>
    <r>
      <rPr>
        <sz val="10"/>
        <color rgb="FF000000"/>
        <rFont val="Arial Narrow"/>
        <family val="2"/>
      </rPr>
      <t xml:space="preserve">Impuestos y Auditge </t>
    </r>
  </si>
  <si>
    <t>IMPUESTOS</t>
  </si>
  <si>
    <t>A-08-03</t>
  </si>
  <si>
    <t>TASAS Y DERECHOS ADMINISTRATIVOS</t>
  </si>
  <si>
    <t>A-08-04-01</t>
  </si>
  <si>
    <t>CUOTA DE FISCALIZACIÓN Y AUDITAJE</t>
  </si>
  <si>
    <t>TOTAL FUNCIONAMIENTO</t>
  </si>
  <si>
    <t>FECHA DE CORTE: JUNIO 30 DE 2022</t>
  </si>
  <si>
    <t xml:space="preserve"> PRESUPUESTO SERVICIO DE LA DEUDA </t>
  </si>
  <si>
    <r>
      <t xml:space="preserve">B-10-04-01 </t>
    </r>
    <r>
      <rPr>
        <sz val="10"/>
        <color rgb="FF000000"/>
        <rFont val="Arial Narrow"/>
        <family val="2"/>
      </rPr>
      <t xml:space="preserve"> Servicio de la Deuda </t>
    </r>
  </si>
  <si>
    <t>APORTES AL FONDO DE CONTINGENCIAS</t>
  </si>
  <si>
    <t xml:space="preserve">TOTAL SERVICO DEUDA </t>
  </si>
  <si>
    <t xml:space="preserve"> PRESUPUESTO DE INVERSION</t>
  </si>
  <si>
    <r>
      <t xml:space="preserve">C-3901-1000-5   </t>
    </r>
    <r>
      <rPr>
        <sz val="10"/>
        <color rgb="FF000000"/>
        <rFont val="Arial Narrow"/>
        <family val="2"/>
      </rPr>
      <t xml:space="preserve">Inversion </t>
    </r>
  </si>
  <si>
    <t>APOYO AL PROCESO DE TRANSFORMACIÓN DIGITAL PARA LA GESTIÓN Y PRESTACIÓN DE SERVICIOS DE TI EN EL SECTOR CTI Y A NIVEL  NACIONAL</t>
  </si>
  <si>
    <t>C-3901-1000-6</t>
  </si>
  <si>
    <t>ADMINISTRACIÓN SISTEMA NACIONAL DE CIENCIA Y TECNOLOGÍA  NACIONAL</t>
  </si>
  <si>
    <t>C-3901-1000-8</t>
  </si>
  <si>
    <t>FORTALECIMIENTO CAPACIDADES REGIONALES EN CIENCIA, TECNOLOGÍA E INNOVACIÓN NACIONAL</t>
  </si>
  <si>
    <t>C-3901-1000-9</t>
  </si>
  <si>
    <t>FORTALECIMIENTO DE LA INSERCION DE ACTORES DEL SNCTI EN EL CONTEXTO  INTERNACIONAL DE CIENCIA, TECNOLOGIA E INNOVACION  NACIONAL</t>
  </si>
  <si>
    <t>C-3902-1000-5</t>
  </si>
  <si>
    <t>MEJORAMIENTO DEL IMPACTO DE LA INVESTIGACIÓN CIENTÍFICA EN EL SECTOR SALUD.  NACIONAL</t>
  </si>
  <si>
    <t>C-3902-1000-6</t>
  </si>
  <si>
    <t>CAPACITACIÓN DE RECURSOS HUMANOS PARA LA INVESTIGACIÓN  NACIONAL</t>
  </si>
  <si>
    <t>C-3902-1000-8</t>
  </si>
  <si>
    <t>FORTALECIMIENTO DE LAS CAPACIDADES PARA LA GENERACION DE CONOCIMIENTO A NIVEL  NACIONAL</t>
  </si>
  <si>
    <t>C-3903-1000-5</t>
  </si>
  <si>
    <t>INCREMENTO DE LAS ACTIVIDADES DE CIENCIA, TECNOLOGÍA E INNOVACIÓN EN LA CONSTRUCCIÓN DE LA BIOECONOMÍA A NIVEL   NACIONAL</t>
  </si>
  <si>
    <t>C-3903-1000-6</t>
  </si>
  <si>
    <t>FORTALECIMIENTO DE LAS CAPACIDADES DE TRANSFERENCIA Y USO DEL CONOCIMIENTO PARA LA INNOVACIÓN A NIVEL NACIONAL</t>
  </si>
  <si>
    <t>C-3904-1000-6</t>
  </si>
  <si>
    <t>APOYO AL FOMENTO Y DESARROLLO DE LA APROPIACION SOCIAL DEL CONOCIMIENTO  NACIONAL</t>
  </si>
  <si>
    <t>C-3904-1000-7</t>
  </si>
  <si>
    <t>DESARROLLO DE VOCACIONES EN CIENCIA, TECNOLOGIA E INNOVACION DE LOS NINOS, NINAS, ADOLESCENTES Y JOVENES A NIVEL  NACIONAL</t>
  </si>
  <si>
    <t xml:space="preserve">TOTAL INVERSION </t>
  </si>
  <si>
    <t>TOTAL PRESUPUESTO MINISTERIO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</si>
</sst>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\ #,##0.00;\-&quot;$&quot;\ #,##0.00"/>
    <numFmt numFmtId="8" formatCode="&quot;$&quot;\ #,##0.00;[Red]\-&quot;$&quot;\ #,##0.00"/>
    <numFmt numFmtId="164" formatCode="[$-1240A]&quot;$&quot;\ #,##0.00;\-&quot;$&quot;\ 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Narrow"/>
      <family val="2"/>
    </font>
    <font>
      <b/>
      <sz val="14"/>
      <name val="Calibri"/>
      <family val="2"/>
    </font>
    <font>
      <sz val="11"/>
      <name val="Calibri"/>
      <family val="2"/>
    </font>
    <font>
      <b/>
      <sz val="20"/>
      <name val="Arial Narrow"/>
      <family val="2"/>
    </font>
    <font>
      <b/>
      <sz val="20"/>
      <name val="Calibri"/>
      <family val="2"/>
    </font>
    <font>
      <sz val="16"/>
      <name val="Arial Narrow"/>
      <family val="2"/>
    </font>
    <font>
      <sz val="16"/>
      <name val="Calibri"/>
      <family val="2"/>
    </font>
    <font>
      <b/>
      <sz val="16"/>
      <color rgb="FF000000"/>
      <name val="Calibri"/>
      <family val="2"/>
      <scheme val="minor"/>
    </font>
    <font>
      <b/>
      <sz val="20"/>
      <color rgb="FF000000"/>
      <name val="Arial Narrow"/>
      <family val="2"/>
    </font>
    <font>
      <b/>
      <sz val="9"/>
      <color theme="0"/>
      <name val="Arial Narrow"/>
      <family val="2"/>
    </font>
    <font>
      <sz val="8"/>
      <color rgb="FF000000"/>
      <name val="Arial Narrow"/>
      <family val="2"/>
    </font>
    <font>
      <sz val="10"/>
      <color rgb="FF000000"/>
      <name val="Arial Narrow"/>
      <family val="2"/>
    </font>
    <font>
      <b/>
      <sz val="11"/>
      <name val="Calibri"/>
      <family val="2"/>
    </font>
    <font>
      <sz val="8"/>
      <color rgb="FF000000"/>
      <name val="Times New Roman"/>
      <family val="1"/>
    </font>
    <font>
      <b/>
      <sz val="11"/>
      <name val="Arial Narrow"/>
      <family val="2"/>
    </font>
    <font>
      <sz val="8"/>
      <color rgb="FF000000"/>
      <name val="Times New Roman"/>
    </font>
    <font>
      <b/>
      <sz val="16"/>
      <name val="Calibri"/>
      <family val="2"/>
    </font>
    <font>
      <b/>
      <sz val="12"/>
      <name val="Arial Narrow"/>
      <family val="2"/>
    </font>
    <font>
      <sz val="9"/>
      <color theme="0"/>
      <name val="Arial Narrow"/>
      <family val="2"/>
    </font>
    <font>
      <sz val="11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4" tint="0.39994506668294322"/>
      </bottom>
      <diagonal/>
    </border>
    <border>
      <left/>
      <right style="medium">
        <color theme="4" tint="0.39994506668294322"/>
      </right>
      <top style="medium">
        <color indexed="64"/>
      </top>
      <bottom style="medium">
        <color theme="4" tint="0.39994506668294322"/>
      </bottom>
      <diagonal/>
    </border>
    <border>
      <left style="medium">
        <color theme="4" tint="0.39994506668294322"/>
      </left>
      <right/>
      <top style="medium">
        <color indexed="64"/>
      </top>
      <bottom style="medium">
        <color theme="4" tint="0.39994506668294322"/>
      </bottom>
      <diagonal/>
    </border>
    <border>
      <left/>
      <right style="medium">
        <color indexed="64"/>
      </right>
      <top style="medium">
        <color indexed="64"/>
      </top>
      <bottom style="medium">
        <color theme="4" tint="0.39994506668294322"/>
      </bottom>
      <diagonal/>
    </border>
    <border>
      <left style="medium">
        <color indexed="64"/>
      </left>
      <right style="medium">
        <color theme="4" tint="0.39994506668294322"/>
      </right>
      <top style="medium">
        <color theme="4" tint="0.39994506668294322"/>
      </top>
      <bottom style="medium">
        <color indexed="64"/>
      </bottom>
      <diagonal/>
    </border>
    <border>
      <left style="medium">
        <color theme="4" tint="0.39994506668294322"/>
      </left>
      <right style="medium">
        <color indexed="64"/>
      </right>
      <top style="medium">
        <color theme="4" tint="0.3999450666829432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4" tint="0.39994506668294322"/>
      </right>
      <top style="medium">
        <color indexed="64"/>
      </top>
      <bottom/>
      <diagonal/>
    </border>
    <border>
      <left style="medium">
        <color indexed="64"/>
      </left>
      <right style="medium">
        <color theme="4" tint="0.399945066682943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medium">
        <color indexed="64"/>
      </right>
      <top style="medium">
        <color theme="4" tint="0.39994506668294322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4" fillId="0" borderId="2" xfId="0" applyFont="1" applyBorder="1"/>
    <xf numFmtId="0" fontId="4" fillId="0" borderId="3" xfId="0" applyFont="1" applyBorder="1"/>
    <xf numFmtId="0" fontId="11" fillId="3" borderId="13" xfId="0" applyFont="1" applyFill="1" applyBorder="1" applyAlignment="1">
      <alignment horizontal="center" vertical="center" wrapText="1" readingOrder="1"/>
    </xf>
    <xf numFmtId="0" fontId="11" fillId="4" borderId="13" xfId="0" applyFont="1" applyFill="1" applyBorder="1" applyAlignment="1">
      <alignment horizontal="center" vertical="center" wrapText="1" readingOrder="1"/>
    </xf>
    <xf numFmtId="0" fontId="11" fillId="4" borderId="14" xfId="0" applyFont="1" applyFill="1" applyBorder="1" applyAlignment="1">
      <alignment horizontal="center" vertical="center" wrapText="1" readingOrder="1"/>
    </xf>
    <xf numFmtId="0" fontId="11" fillId="3" borderId="12" xfId="0" applyFont="1" applyFill="1" applyBorder="1" applyAlignment="1">
      <alignment horizontal="center" vertical="center" wrapText="1" readingOrder="1"/>
    </xf>
    <xf numFmtId="0" fontId="12" fillId="5" borderId="15" xfId="0" applyFont="1" applyFill="1" applyBorder="1" applyAlignment="1">
      <alignment vertical="center" wrapText="1" readingOrder="1"/>
    </xf>
    <xf numFmtId="0" fontId="12" fillId="5" borderId="16" xfId="0" applyFont="1" applyFill="1" applyBorder="1" applyAlignment="1">
      <alignment horizontal="left" vertical="center" wrapText="1" readingOrder="1"/>
    </xf>
    <xf numFmtId="0" fontId="12" fillId="5" borderId="11" xfId="0" applyFont="1" applyFill="1" applyBorder="1" applyAlignment="1">
      <alignment vertical="center" wrapText="1" readingOrder="1"/>
    </xf>
    <xf numFmtId="0" fontId="12" fillId="5" borderId="13" xfId="0" applyFont="1" applyFill="1" applyBorder="1" applyAlignment="1">
      <alignment horizontal="left" vertical="center" wrapText="1" readingOrder="1"/>
    </xf>
    <xf numFmtId="0" fontId="12" fillId="6" borderId="11" xfId="0" applyFont="1" applyFill="1" applyBorder="1" applyAlignment="1">
      <alignment vertical="center" wrapText="1" readingOrder="1"/>
    </xf>
    <xf numFmtId="0" fontId="12" fillId="6" borderId="13" xfId="0" applyFont="1" applyFill="1" applyBorder="1" applyAlignment="1">
      <alignment horizontal="left" vertical="center" wrapText="1" readingOrder="1"/>
    </xf>
    <xf numFmtId="0" fontId="12" fillId="7" borderId="11" xfId="0" applyFont="1" applyFill="1" applyBorder="1" applyAlignment="1">
      <alignment vertical="center" wrapText="1" readingOrder="1"/>
    </xf>
    <xf numFmtId="0" fontId="12" fillId="7" borderId="13" xfId="0" applyFont="1" applyFill="1" applyBorder="1" applyAlignment="1">
      <alignment horizontal="left" vertical="center" wrapText="1" readingOrder="1"/>
    </xf>
    <xf numFmtId="0" fontId="12" fillId="8" borderId="11" xfId="0" applyFont="1" applyFill="1" applyBorder="1" applyAlignment="1">
      <alignment vertical="center" wrapText="1" readingOrder="1"/>
    </xf>
    <xf numFmtId="0" fontId="12" fillId="8" borderId="13" xfId="0" applyFont="1" applyFill="1" applyBorder="1" applyAlignment="1">
      <alignment horizontal="left" vertical="center" wrapText="1" readingOrder="1"/>
    </xf>
    <xf numFmtId="164" fontId="15" fillId="5" borderId="16" xfId="0" applyNumberFormat="1" applyFont="1" applyFill="1" applyBorder="1" applyAlignment="1">
      <alignment horizontal="right" vertical="center" wrapText="1" readingOrder="1"/>
    </xf>
    <xf numFmtId="10" fontId="12" fillId="5" borderId="16" xfId="1" applyNumberFormat="1" applyFont="1" applyFill="1" applyBorder="1" applyAlignment="1">
      <alignment horizontal="center" vertical="center" wrapText="1" readingOrder="1"/>
    </xf>
    <xf numFmtId="10" fontId="12" fillId="5" borderId="19" xfId="1" applyNumberFormat="1" applyFont="1" applyFill="1" applyBorder="1" applyAlignment="1">
      <alignment horizontal="center" vertical="center" wrapText="1" readingOrder="1"/>
    </xf>
    <xf numFmtId="164" fontId="15" fillId="5" borderId="13" xfId="0" applyNumberFormat="1" applyFont="1" applyFill="1" applyBorder="1" applyAlignment="1">
      <alignment horizontal="right" vertical="center" wrapText="1" readingOrder="1"/>
    </xf>
    <xf numFmtId="10" fontId="12" fillId="5" borderId="13" xfId="1" applyNumberFormat="1" applyFont="1" applyFill="1" applyBorder="1" applyAlignment="1">
      <alignment horizontal="center" vertical="center" wrapText="1" readingOrder="1"/>
    </xf>
    <xf numFmtId="10" fontId="12" fillId="5" borderId="14" xfId="1" applyNumberFormat="1" applyFont="1" applyFill="1" applyBorder="1" applyAlignment="1">
      <alignment horizontal="center" vertical="center" wrapText="1" readingOrder="1"/>
    </xf>
    <xf numFmtId="164" fontId="15" fillId="6" borderId="13" xfId="0" applyNumberFormat="1" applyFont="1" applyFill="1" applyBorder="1" applyAlignment="1">
      <alignment horizontal="right" vertical="center" wrapText="1" readingOrder="1"/>
    </xf>
    <xf numFmtId="10" fontId="12" fillId="6" borderId="13" xfId="1" applyNumberFormat="1" applyFont="1" applyFill="1" applyBorder="1" applyAlignment="1">
      <alignment horizontal="center" vertical="center" wrapText="1" readingOrder="1"/>
    </xf>
    <xf numFmtId="10" fontId="12" fillId="6" borderId="14" xfId="1" applyNumberFormat="1" applyFont="1" applyFill="1" applyBorder="1" applyAlignment="1">
      <alignment horizontal="center" vertical="center" wrapText="1" readingOrder="1"/>
    </xf>
    <xf numFmtId="164" fontId="12" fillId="7" borderId="13" xfId="0" applyNumberFormat="1" applyFont="1" applyFill="1" applyBorder="1" applyAlignment="1">
      <alignment horizontal="right" vertical="center" wrapText="1" readingOrder="1"/>
    </xf>
    <xf numFmtId="10" fontId="12" fillId="7" borderId="13" xfId="1" applyNumberFormat="1" applyFont="1" applyFill="1" applyBorder="1" applyAlignment="1">
      <alignment horizontal="center" vertical="center" wrapText="1" readingOrder="1"/>
    </xf>
    <xf numFmtId="10" fontId="12" fillId="7" borderId="14" xfId="1" applyNumberFormat="1" applyFont="1" applyFill="1" applyBorder="1" applyAlignment="1">
      <alignment horizontal="center" vertical="center" wrapText="1" readingOrder="1"/>
    </xf>
    <xf numFmtId="164" fontId="15" fillId="7" borderId="13" xfId="0" applyNumberFormat="1" applyFont="1" applyFill="1" applyBorder="1" applyAlignment="1">
      <alignment horizontal="right" vertical="center" wrapText="1" readingOrder="1"/>
    </xf>
    <xf numFmtId="164" fontId="15" fillId="8" borderId="13" xfId="0" applyNumberFormat="1" applyFont="1" applyFill="1" applyBorder="1" applyAlignment="1">
      <alignment horizontal="right" vertical="center" wrapText="1" readingOrder="1"/>
    </xf>
    <xf numFmtId="10" fontId="12" fillId="8" borderId="13" xfId="1" applyNumberFormat="1" applyFont="1" applyFill="1" applyBorder="1" applyAlignment="1">
      <alignment horizontal="center" vertical="center" wrapText="1" readingOrder="1"/>
    </xf>
    <xf numFmtId="10" fontId="12" fillId="8" borderId="14" xfId="1" applyNumberFormat="1" applyFont="1" applyFill="1" applyBorder="1" applyAlignment="1">
      <alignment horizontal="center" vertical="center" wrapText="1" readingOrder="1"/>
    </xf>
    <xf numFmtId="164" fontId="12" fillId="8" borderId="13" xfId="0" applyNumberFormat="1" applyFont="1" applyFill="1" applyBorder="1" applyAlignment="1">
      <alignment horizontal="right" vertical="center" wrapText="1" readingOrder="1"/>
    </xf>
    <xf numFmtId="10" fontId="12" fillId="8" borderId="18" xfId="1" applyNumberFormat="1" applyFont="1" applyFill="1" applyBorder="1" applyAlignment="1">
      <alignment horizontal="center" vertical="center" wrapText="1" readingOrder="1"/>
    </xf>
    <xf numFmtId="164" fontId="16" fillId="9" borderId="4" xfId="0" applyNumberFormat="1" applyFont="1" applyFill="1" applyBorder="1" applyAlignment="1">
      <alignment horizontal="right" vertical="center"/>
    </xf>
    <xf numFmtId="10" fontId="16" fillId="9" borderId="21" xfId="1" applyNumberFormat="1" applyFont="1" applyFill="1" applyBorder="1" applyAlignment="1">
      <alignment horizontal="center" vertical="center"/>
    </xf>
    <xf numFmtId="164" fontId="16" fillId="9" borderId="6" xfId="0" applyNumberFormat="1" applyFont="1" applyFill="1" applyBorder="1" applyAlignment="1">
      <alignment horizontal="right" vertical="center"/>
    </xf>
    <xf numFmtId="164" fontId="16" fillId="9" borderId="5" xfId="0" applyNumberFormat="1" applyFont="1" applyFill="1" applyBorder="1" applyAlignment="1">
      <alignment horizontal="right" vertical="center"/>
    </xf>
    <xf numFmtId="0" fontId="11" fillId="3" borderId="26" xfId="0" applyFont="1" applyFill="1" applyBorder="1" applyAlignment="1">
      <alignment horizontal="center" vertical="center" wrapText="1" readingOrder="1"/>
    </xf>
    <xf numFmtId="0" fontId="11" fillId="4" borderId="12" xfId="0" applyFont="1" applyFill="1" applyBorder="1" applyAlignment="1">
      <alignment horizontal="center" vertical="center" wrapText="1" readingOrder="1"/>
    </xf>
    <xf numFmtId="0" fontId="11" fillId="4" borderId="27" xfId="0" applyFont="1" applyFill="1" applyBorder="1" applyAlignment="1">
      <alignment horizontal="center" vertical="center" wrapText="1" readingOrder="1"/>
    </xf>
    <xf numFmtId="164" fontId="17" fillId="5" borderId="16" xfId="0" applyNumberFormat="1" applyFont="1" applyFill="1" applyBorder="1" applyAlignment="1">
      <alignment horizontal="right" vertical="center" wrapText="1" readingOrder="1"/>
    </xf>
    <xf numFmtId="164" fontId="17" fillId="5" borderId="13" xfId="0" applyNumberFormat="1" applyFont="1" applyFill="1" applyBorder="1" applyAlignment="1">
      <alignment horizontal="right" vertical="center" wrapText="1" readingOrder="1"/>
    </xf>
    <xf numFmtId="164" fontId="17" fillId="6" borderId="13" xfId="0" applyNumberFormat="1" applyFont="1" applyFill="1" applyBorder="1" applyAlignment="1">
      <alignment horizontal="right" vertical="center" wrapText="1" readingOrder="1"/>
    </xf>
    <xf numFmtId="164" fontId="17" fillId="7" borderId="13" xfId="0" applyNumberFormat="1" applyFont="1" applyFill="1" applyBorder="1" applyAlignment="1">
      <alignment horizontal="right" vertical="center" wrapText="1" readingOrder="1"/>
    </xf>
    <xf numFmtId="164" fontId="17" fillId="8" borderId="13" xfId="0" applyNumberFormat="1" applyFont="1" applyFill="1" applyBorder="1" applyAlignment="1">
      <alignment horizontal="right" vertical="center" wrapText="1" readingOrder="1"/>
    </xf>
    <xf numFmtId="0" fontId="11" fillId="3" borderId="30" xfId="0" applyFont="1" applyFill="1" applyBorder="1" applyAlignment="1">
      <alignment horizontal="center" vertical="center" wrapText="1" readingOrder="1"/>
    </xf>
    <xf numFmtId="164" fontId="16" fillId="9" borderId="34" xfId="0" applyNumberFormat="1" applyFont="1" applyFill="1" applyBorder="1" applyAlignment="1">
      <alignment horizontal="right" vertical="center"/>
    </xf>
    <xf numFmtId="9" fontId="16" fillId="9" borderId="35" xfId="1" applyFont="1" applyFill="1" applyBorder="1" applyAlignment="1">
      <alignment horizontal="center" vertical="center"/>
    </xf>
    <xf numFmtId="164" fontId="16" fillId="9" borderId="36" xfId="0" applyNumberFormat="1" applyFont="1" applyFill="1" applyBorder="1" applyAlignment="1">
      <alignment horizontal="right" vertical="center"/>
    </xf>
    <xf numFmtId="9" fontId="16" fillId="9" borderId="36" xfId="1" applyFont="1" applyFill="1" applyBorder="1" applyAlignment="1">
      <alignment horizontal="center" vertical="center"/>
    </xf>
    <xf numFmtId="164" fontId="16" fillId="9" borderId="35" xfId="0" applyNumberFormat="1" applyFont="1" applyFill="1" applyBorder="1" applyAlignment="1">
      <alignment horizontal="right" vertical="center"/>
    </xf>
    <xf numFmtId="0" fontId="12" fillId="11" borderId="11" xfId="0" applyFont="1" applyFill="1" applyBorder="1" applyAlignment="1">
      <alignment vertical="center" wrapText="1" readingOrder="1"/>
    </xf>
    <xf numFmtId="0" fontId="12" fillId="11" borderId="9" xfId="0" applyFont="1" applyFill="1" applyBorder="1" applyAlignment="1">
      <alignment horizontal="left" vertical="center" wrapText="1" readingOrder="1"/>
    </xf>
    <xf numFmtId="164" fontId="12" fillId="11" borderId="13" xfId="0" applyNumberFormat="1" applyFont="1" applyFill="1" applyBorder="1" applyAlignment="1">
      <alignment horizontal="right" vertical="center" wrapText="1" readingOrder="1"/>
    </xf>
    <xf numFmtId="10" fontId="12" fillId="8" borderId="9" xfId="1" applyNumberFormat="1" applyFont="1" applyFill="1" applyBorder="1" applyAlignment="1">
      <alignment horizontal="center" vertical="center" wrapText="1" readingOrder="1"/>
    </xf>
    <xf numFmtId="0" fontId="12" fillId="11" borderId="13" xfId="0" applyFont="1" applyFill="1" applyBorder="1" applyAlignment="1">
      <alignment horizontal="left" vertical="center" wrapText="1" readingOrder="1"/>
    </xf>
    <xf numFmtId="0" fontId="12" fillId="11" borderId="39" xfId="0" applyFont="1" applyFill="1" applyBorder="1" applyAlignment="1">
      <alignment horizontal="left" vertical="center" wrapText="1" readingOrder="1"/>
    </xf>
    <xf numFmtId="164" fontId="12" fillId="11" borderId="18" xfId="0" applyNumberFormat="1" applyFont="1" applyFill="1" applyBorder="1" applyAlignment="1">
      <alignment horizontal="right" vertical="center" wrapText="1" readingOrder="1"/>
    </xf>
    <xf numFmtId="10" fontId="16" fillId="9" borderId="35" xfId="1" applyNumberFormat="1" applyFont="1" applyFill="1" applyBorder="1" applyAlignment="1">
      <alignment horizontal="center" vertical="center"/>
    </xf>
    <xf numFmtId="10" fontId="16" fillId="9" borderId="36" xfId="1" applyNumberFormat="1" applyFont="1" applyFill="1" applyBorder="1" applyAlignment="1">
      <alignment horizontal="center" vertical="center"/>
    </xf>
    <xf numFmtId="0" fontId="20" fillId="3" borderId="26" xfId="0" applyFont="1" applyFill="1" applyBorder="1" applyAlignment="1">
      <alignment horizontal="center" vertical="center" wrapText="1" readingOrder="1"/>
    </xf>
    <xf numFmtId="0" fontId="20" fillId="4" borderId="12" xfId="0" applyFont="1" applyFill="1" applyBorder="1" applyAlignment="1">
      <alignment horizontal="center" vertical="center" wrapText="1" readingOrder="1"/>
    </xf>
    <xf numFmtId="0" fontId="20" fillId="3" borderId="12" xfId="0" applyFont="1" applyFill="1" applyBorder="1" applyAlignment="1">
      <alignment horizontal="center" vertical="center" wrapText="1" readingOrder="1"/>
    </xf>
    <xf numFmtId="0" fontId="20" fillId="4" borderId="27" xfId="0" applyFont="1" applyFill="1" applyBorder="1" applyAlignment="1">
      <alignment horizontal="center" vertical="center" wrapText="1" readingOrder="1"/>
    </xf>
    <xf numFmtId="164" fontId="21" fillId="9" borderId="34" xfId="0" applyNumberFormat="1" applyFont="1" applyFill="1" applyBorder="1" applyAlignment="1">
      <alignment horizontal="right" vertical="center"/>
    </xf>
    <xf numFmtId="9" fontId="21" fillId="9" borderId="35" xfId="1" applyFont="1" applyFill="1" applyBorder="1" applyAlignment="1">
      <alignment horizontal="center" vertical="center"/>
    </xf>
    <xf numFmtId="164" fontId="21" fillId="9" borderId="36" xfId="0" applyNumberFormat="1" applyFont="1" applyFill="1" applyBorder="1" applyAlignment="1">
      <alignment horizontal="right" vertical="center"/>
    </xf>
    <xf numFmtId="9" fontId="21" fillId="9" borderId="36" xfId="1" applyFont="1" applyFill="1" applyBorder="1" applyAlignment="1">
      <alignment horizontal="center" vertical="center"/>
    </xf>
    <xf numFmtId="164" fontId="21" fillId="9" borderId="35" xfId="0" applyNumberFormat="1" applyFont="1" applyFill="1" applyBorder="1" applyAlignment="1">
      <alignment horizontal="right" vertical="center"/>
    </xf>
    <xf numFmtId="0" fontId="11" fillId="4" borderId="30" xfId="0" applyFont="1" applyFill="1" applyBorder="1" applyAlignment="1">
      <alignment horizontal="center" vertical="center" wrapText="1" readingOrder="1"/>
    </xf>
    <xf numFmtId="164" fontId="17" fillId="11" borderId="9" xfId="0" applyNumberFormat="1" applyFont="1" applyFill="1" applyBorder="1" applyAlignment="1">
      <alignment horizontal="right" vertical="center" wrapText="1" readingOrder="1"/>
    </xf>
    <xf numFmtId="10" fontId="12" fillId="8" borderId="32" xfId="1" applyNumberFormat="1" applyFont="1" applyFill="1" applyBorder="1" applyAlignment="1">
      <alignment horizontal="center" vertical="center" wrapText="1" readingOrder="1"/>
    </xf>
    <xf numFmtId="164" fontId="12" fillId="11" borderId="9" xfId="0" applyNumberFormat="1" applyFont="1" applyFill="1" applyBorder="1" applyAlignment="1">
      <alignment horizontal="right" vertical="center" wrapText="1" readingOrder="1"/>
    </xf>
    <xf numFmtId="10" fontId="12" fillId="11" borderId="13" xfId="1" applyNumberFormat="1" applyFont="1" applyFill="1" applyBorder="1" applyAlignment="1">
      <alignment horizontal="center" vertical="center" wrapText="1" readingOrder="1"/>
    </xf>
    <xf numFmtId="10" fontId="12" fillId="11" borderId="33" xfId="1" applyNumberFormat="1" applyFont="1" applyFill="1" applyBorder="1" applyAlignment="1">
      <alignment horizontal="center" vertical="center" wrapText="1" readingOrder="1"/>
    </xf>
    <xf numFmtId="164" fontId="17" fillId="11" borderId="13" xfId="0" applyNumberFormat="1" applyFont="1" applyFill="1" applyBorder="1" applyAlignment="1">
      <alignment horizontal="right" vertical="center" wrapText="1" readingOrder="1"/>
    </xf>
    <xf numFmtId="10" fontId="12" fillId="11" borderId="14" xfId="1" applyNumberFormat="1" applyFont="1" applyFill="1" applyBorder="1" applyAlignment="1">
      <alignment horizontal="center" vertical="center" wrapText="1" readingOrder="1"/>
    </xf>
    <xf numFmtId="164" fontId="12" fillId="11" borderId="39" xfId="0" applyNumberFormat="1" applyFont="1" applyFill="1" applyBorder="1" applyAlignment="1">
      <alignment horizontal="right" vertical="center" wrapText="1" readingOrder="1"/>
    </xf>
    <xf numFmtId="164" fontId="16" fillId="9" borderId="41" xfId="0" applyNumberFormat="1" applyFont="1" applyFill="1" applyBorder="1" applyAlignment="1">
      <alignment horizontal="right" vertical="center"/>
    </xf>
    <xf numFmtId="10" fontId="16" fillId="9" borderId="41" xfId="1" applyNumberFormat="1" applyFont="1" applyFill="1" applyBorder="1" applyAlignment="1">
      <alignment horizontal="center" vertical="center"/>
    </xf>
    <xf numFmtId="164" fontId="16" fillId="9" borderId="42" xfId="0" applyNumberFormat="1" applyFont="1" applyFill="1" applyBorder="1" applyAlignment="1">
      <alignment horizontal="right" vertical="center"/>
    </xf>
    <xf numFmtId="9" fontId="16" fillId="9" borderId="42" xfId="1" applyFont="1" applyFill="1" applyBorder="1" applyAlignment="1">
      <alignment horizontal="center" vertical="center"/>
    </xf>
    <xf numFmtId="8" fontId="19" fillId="12" borderId="21" xfId="0" applyNumberFormat="1" applyFont="1" applyFill="1" applyBorder="1" applyAlignment="1">
      <alignment horizontal="right" vertical="center"/>
    </xf>
    <xf numFmtId="10" fontId="19" fillId="12" borderId="6" xfId="0" applyNumberFormat="1" applyFont="1" applyFill="1" applyBorder="1" applyAlignment="1">
      <alignment horizontal="center" vertical="center"/>
    </xf>
    <xf numFmtId="7" fontId="0" fillId="0" borderId="0" xfId="0" applyNumberFormat="1"/>
    <xf numFmtId="0" fontId="14" fillId="9" borderId="4" xfId="0" applyFont="1" applyFill="1" applyBorder="1" applyAlignment="1">
      <alignment horizontal="center" vertical="center"/>
    </xf>
    <xf numFmtId="0" fontId="14" fillId="9" borderId="40" xfId="0" applyFont="1" applyFill="1" applyBorder="1" applyAlignment="1">
      <alignment horizontal="center" vertical="center"/>
    </xf>
    <xf numFmtId="164" fontId="19" fillId="12" borderId="4" xfId="0" applyNumberFormat="1" applyFont="1" applyFill="1" applyBorder="1" applyAlignment="1">
      <alignment horizontal="center" vertical="center" wrapText="1"/>
    </xf>
    <xf numFmtId="164" fontId="19" fillId="12" borderId="6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 wrapText="1" readingOrder="1"/>
    </xf>
    <xf numFmtId="0" fontId="20" fillId="3" borderId="23" xfId="0" applyFont="1" applyFill="1" applyBorder="1" applyAlignment="1">
      <alignment horizontal="center" vertical="center" wrapText="1" readingOrder="1"/>
    </xf>
    <xf numFmtId="0" fontId="20" fillId="3" borderId="24" xfId="0" applyFont="1" applyFill="1" applyBorder="1" applyAlignment="1">
      <alignment horizontal="center" vertical="center" wrapText="1" readingOrder="1"/>
    </xf>
    <xf numFmtId="0" fontId="20" fillId="3" borderId="25" xfId="0" applyFont="1" applyFill="1" applyBorder="1" applyAlignment="1">
      <alignment horizontal="center" vertical="center" wrapText="1" readingOrder="1"/>
    </xf>
    <xf numFmtId="0" fontId="11" fillId="3" borderId="22" xfId="0" applyFont="1" applyFill="1" applyBorder="1" applyAlignment="1">
      <alignment horizontal="center" vertical="center" wrapText="1" readingOrder="1"/>
    </xf>
    <xf numFmtId="0" fontId="11" fillId="3" borderId="23" xfId="0" applyFont="1" applyFill="1" applyBorder="1" applyAlignment="1">
      <alignment horizontal="center" vertical="center" wrapText="1" readingOrder="1"/>
    </xf>
    <xf numFmtId="0" fontId="11" fillId="3" borderId="24" xfId="0" applyFont="1" applyFill="1" applyBorder="1" applyAlignment="1">
      <alignment horizontal="center" vertical="center" wrapText="1" readingOrder="1"/>
    </xf>
    <xf numFmtId="0" fontId="11" fillId="3" borderId="25" xfId="0" applyFont="1" applyFill="1" applyBorder="1" applyAlignment="1">
      <alignment horizontal="center" vertical="center" wrapText="1" readingOrder="1"/>
    </xf>
    <xf numFmtId="0" fontId="11" fillId="3" borderId="37" xfId="0" applyFont="1" applyFill="1" applyBorder="1" applyAlignment="1">
      <alignment horizontal="center" vertical="center" wrapText="1" readingOrder="1"/>
    </xf>
    <xf numFmtId="0" fontId="11" fillId="3" borderId="38" xfId="0" applyFont="1" applyFill="1" applyBorder="1" applyAlignment="1">
      <alignment horizontal="center" vertical="center" wrapText="1" readingOrder="1"/>
    </xf>
    <xf numFmtId="0" fontId="11" fillId="3" borderId="8" xfId="0" applyFont="1" applyFill="1" applyBorder="1" applyAlignment="1">
      <alignment horizontal="center" vertical="center" wrapText="1" readingOrder="1"/>
    </xf>
    <xf numFmtId="0" fontId="11" fillId="3" borderId="30" xfId="0" applyFont="1" applyFill="1" applyBorder="1" applyAlignment="1">
      <alignment horizontal="center" vertical="center" wrapText="1" readingOrder="1"/>
    </xf>
    <xf numFmtId="0" fontId="11" fillId="3" borderId="29" xfId="0" applyFont="1" applyFill="1" applyBorder="1" applyAlignment="1">
      <alignment horizontal="center" vertical="center" wrapText="1" readingOrder="1"/>
    </xf>
    <xf numFmtId="0" fontId="14" fillId="9" borderId="6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11" fillId="3" borderId="7" xfId="0" applyFont="1" applyFill="1" applyBorder="1" applyAlignment="1">
      <alignment horizontal="center" vertical="center" wrapText="1" readingOrder="1"/>
    </xf>
    <xf numFmtId="0" fontId="11" fillId="3" borderId="11" xfId="0" applyFont="1" applyFill="1" applyBorder="1" applyAlignment="1">
      <alignment horizontal="center" vertical="center" wrapText="1" readingOrder="1"/>
    </xf>
    <xf numFmtId="0" fontId="11" fillId="3" borderId="12" xfId="0" applyFont="1" applyFill="1" applyBorder="1" applyAlignment="1">
      <alignment horizontal="center" vertical="center" wrapText="1" readingOrder="1"/>
    </xf>
    <xf numFmtId="0" fontId="11" fillId="3" borderId="9" xfId="0" applyFont="1" applyFill="1" applyBorder="1" applyAlignment="1">
      <alignment horizontal="center" vertical="center" wrapText="1" readingOrder="1"/>
    </xf>
    <xf numFmtId="0" fontId="11" fillId="3" borderId="10" xfId="0" applyFont="1" applyFill="1" applyBorder="1" applyAlignment="1">
      <alignment horizontal="center" vertical="center" wrapText="1" readingOrder="1"/>
    </xf>
    <xf numFmtId="0" fontId="14" fillId="9" borderId="4" xfId="0" applyFont="1" applyFill="1" applyBorder="1" applyAlignment="1">
      <alignment horizontal="center"/>
    </xf>
    <xf numFmtId="0" fontId="14" fillId="9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2" fillId="8" borderId="43" xfId="0" applyFont="1" applyFill="1" applyBorder="1" applyAlignment="1">
      <alignment vertical="center" wrapText="1" readingOrder="1"/>
    </xf>
    <xf numFmtId="0" fontId="12" fillId="8" borderId="39" xfId="0" applyFont="1" applyFill="1" applyBorder="1" applyAlignment="1">
      <alignment horizontal="left" vertical="center" wrapText="1" readingOrder="1"/>
    </xf>
    <xf numFmtId="164" fontId="12" fillId="8" borderId="39" xfId="0" applyNumberFormat="1" applyFont="1" applyFill="1" applyBorder="1" applyAlignment="1">
      <alignment horizontal="right" vertical="center" wrapText="1" readingOrder="1"/>
    </xf>
    <xf numFmtId="10" fontId="12" fillId="8" borderId="39" xfId="1" applyNumberFormat="1" applyFont="1" applyFill="1" applyBorder="1" applyAlignment="1">
      <alignment horizontal="center" vertical="center" wrapText="1" readingOrder="1"/>
    </xf>
    <xf numFmtId="10" fontId="12" fillId="8" borderId="44" xfId="1" applyNumberFormat="1" applyFont="1" applyFill="1" applyBorder="1" applyAlignment="1">
      <alignment horizontal="center" vertical="center" wrapText="1" readingOrder="1"/>
    </xf>
    <xf numFmtId="0" fontId="11" fillId="3" borderId="45" xfId="0" applyFont="1" applyFill="1" applyBorder="1" applyAlignment="1">
      <alignment horizontal="center" vertical="center" wrapText="1" readingOrder="1"/>
    </xf>
    <xf numFmtId="0" fontId="11" fillId="3" borderId="46" xfId="0" applyFont="1" applyFill="1" applyBorder="1" applyAlignment="1">
      <alignment horizontal="center" vertical="center" wrapText="1" readingOrder="1"/>
    </xf>
    <xf numFmtId="0" fontId="11" fillId="4" borderId="47" xfId="0" applyFont="1" applyFill="1" applyBorder="1" applyAlignment="1">
      <alignment horizontal="center" vertical="center" wrapText="1" readingOrder="1"/>
    </xf>
    <xf numFmtId="0" fontId="12" fillId="10" borderId="7" xfId="0" applyFont="1" applyFill="1" applyBorder="1" applyAlignment="1">
      <alignment vertical="center" wrapText="1" readingOrder="1"/>
    </xf>
    <xf numFmtId="0" fontId="12" fillId="10" borderId="9" xfId="0" applyFont="1" applyFill="1" applyBorder="1" applyAlignment="1">
      <alignment horizontal="left" vertical="center" wrapText="1" readingOrder="1"/>
    </xf>
    <xf numFmtId="9" fontId="12" fillId="11" borderId="9" xfId="1" applyFont="1" applyFill="1" applyBorder="1" applyAlignment="1">
      <alignment horizontal="center" vertical="center" wrapText="1" readingOrder="1"/>
    </xf>
    <xf numFmtId="9" fontId="12" fillId="11" borderId="10" xfId="1" applyFont="1" applyFill="1" applyBorder="1" applyAlignment="1">
      <alignment horizontal="center" vertical="center" wrapText="1" readingOrder="1"/>
    </xf>
    <xf numFmtId="0" fontId="12" fillId="10" borderId="11" xfId="0" applyFont="1" applyFill="1" applyBorder="1" applyAlignment="1">
      <alignment vertical="center" wrapText="1" readingOrder="1"/>
    </xf>
    <xf numFmtId="0" fontId="12" fillId="10" borderId="13" xfId="0" applyFont="1" applyFill="1" applyBorder="1" applyAlignment="1">
      <alignment horizontal="left" vertical="center" wrapText="1" readingOrder="1"/>
    </xf>
    <xf numFmtId="9" fontId="12" fillId="11" borderId="13" xfId="1" applyFont="1" applyFill="1" applyBorder="1" applyAlignment="1">
      <alignment horizontal="center" vertical="center" wrapText="1" readingOrder="1"/>
    </xf>
    <xf numFmtId="9" fontId="12" fillId="11" borderId="14" xfId="1" applyFont="1" applyFill="1" applyBorder="1" applyAlignment="1">
      <alignment horizontal="center" vertical="center" wrapText="1" readingOrder="1"/>
    </xf>
    <xf numFmtId="0" fontId="12" fillId="10" borderId="43" xfId="0" applyFont="1" applyFill="1" applyBorder="1" applyAlignment="1">
      <alignment vertical="center" wrapText="1" readingOrder="1"/>
    </xf>
    <xf numFmtId="0" fontId="12" fillId="10" borderId="39" xfId="0" applyFont="1" applyFill="1" applyBorder="1" applyAlignment="1">
      <alignment horizontal="left" vertical="center" wrapText="1" readingOrder="1"/>
    </xf>
    <xf numFmtId="9" fontId="12" fillId="11" borderId="39" xfId="1" applyFont="1" applyFill="1" applyBorder="1" applyAlignment="1">
      <alignment horizontal="center" vertical="center" wrapText="1" readingOrder="1"/>
    </xf>
    <xf numFmtId="9" fontId="12" fillId="11" borderId="44" xfId="1" applyFont="1" applyFill="1" applyBorder="1" applyAlignment="1">
      <alignment horizontal="center" vertical="center" wrapText="1" readingOrder="1"/>
    </xf>
    <xf numFmtId="164" fontId="12" fillId="10" borderId="9" xfId="0" applyNumberFormat="1" applyFont="1" applyFill="1" applyBorder="1" applyAlignment="1">
      <alignment horizontal="right" vertical="center" wrapText="1" readingOrder="1"/>
    </xf>
    <xf numFmtId="9" fontId="12" fillId="10" borderId="9" xfId="1" applyFont="1" applyFill="1" applyBorder="1" applyAlignment="1">
      <alignment horizontal="center" vertical="center" wrapText="1" readingOrder="1"/>
    </xf>
    <xf numFmtId="9" fontId="12" fillId="10" borderId="10" xfId="1" applyFont="1" applyFill="1" applyBorder="1" applyAlignment="1">
      <alignment horizontal="center" vertical="center" wrapText="1" readingOrder="1"/>
    </xf>
    <xf numFmtId="164" fontId="12" fillId="10" borderId="13" xfId="0" applyNumberFormat="1" applyFont="1" applyFill="1" applyBorder="1" applyAlignment="1">
      <alignment horizontal="right" vertical="center" wrapText="1" readingOrder="1"/>
    </xf>
    <xf numFmtId="9" fontId="12" fillId="10" borderId="13" xfId="1" applyFont="1" applyFill="1" applyBorder="1" applyAlignment="1">
      <alignment horizontal="center" vertical="center" wrapText="1" readingOrder="1"/>
    </xf>
    <xf numFmtId="9" fontId="12" fillId="10" borderId="14" xfId="1" applyFont="1" applyFill="1" applyBorder="1" applyAlignment="1">
      <alignment horizontal="center" vertical="center" wrapText="1" readingOrder="1"/>
    </xf>
    <xf numFmtId="164" fontId="12" fillId="10" borderId="39" xfId="0" applyNumberFormat="1" applyFont="1" applyFill="1" applyBorder="1" applyAlignment="1">
      <alignment horizontal="right" vertical="center" wrapText="1" readingOrder="1"/>
    </xf>
    <xf numFmtId="9" fontId="12" fillId="10" borderId="39" xfId="1" applyFont="1" applyFill="1" applyBorder="1" applyAlignment="1">
      <alignment horizontal="center" vertical="center" wrapText="1" readingOrder="1"/>
    </xf>
    <xf numFmtId="9" fontId="12" fillId="10" borderId="44" xfId="1" applyFont="1" applyFill="1" applyBorder="1" applyAlignment="1">
      <alignment horizontal="center" vertical="center" wrapText="1" readingOrder="1"/>
    </xf>
    <xf numFmtId="10" fontId="12" fillId="8" borderId="31" xfId="1" applyNumberFormat="1" applyFont="1" applyFill="1" applyBorder="1" applyAlignment="1">
      <alignment horizontal="center" vertical="center" wrapText="1" readingOrder="1"/>
    </xf>
    <xf numFmtId="0" fontId="12" fillId="11" borderId="17" xfId="0" applyFont="1" applyFill="1" applyBorder="1" applyAlignment="1">
      <alignment vertical="center" wrapText="1" readingOrder="1"/>
    </xf>
    <xf numFmtId="0" fontId="12" fillId="11" borderId="18" xfId="0" applyFont="1" applyFill="1" applyBorder="1" applyAlignment="1">
      <alignment horizontal="left" vertical="center" wrapText="1" readingOrder="1"/>
    </xf>
    <xf numFmtId="0" fontId="12" fillId="11" borderId="43" xfId="0" applyFont="1" applyFill="1" applyBorder="1" applyAlignment="1">
      <alignment vertical="center" wrapText="1" readingOrder="1"/>
    </xf>
    <xf numFmtId="10" fontId="12" fillId="11" borderId="18" xfId="1" applyNumberFormat="1" applyFont="1" applyFill="1" applyBorder="1" applyAlignment="1">
      <alignment horizontal="center" vertical="center" wrapText="1" readingOrder="1"/>
    </xf>
    <xf numFmtId="10" fontId="12" fillId="11" borderId="20" xfId="1" applyNumberFormat="1" applyFont="1" applyFill="1" applyBorder="1" applyAlignment="1">
      <alignment horizontal="center" vertical="center" wrapText="1" readingOrder="1"/>
    </xf>
    <xf numFmtId="10" fontId="12" fillId="11" borderId="39" xfId="1" applyNumberFormat="1" applyFont="1" applyFill="1" applyBorder="1" applyAlignment="1">
      <alignment horizontal="center" vertical="center" wrapText="1" readingOrder="1"/>
    </xf>
    <xf numFmtId="10" fontId="12" fillId="11" borderId="44" xfId="1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733424</xdr:colOff>
      <xdr:row>0</xdr:row>
      <xdr:rowOff>0</xdr:rowOff>
    </xdr:from>
    <xdr:to>
      <xdr:col>2</xdr:col>
      <xdr:colOff>1666874</xdr:colOff>
      <xdr:row>2</xdr:row>
      <xdr:rowOff>161925</xdr:rowOff>
    </xdr:to>
    <xdr:pic>
      <xdr:nvPicPr>
        <xdr:cNvPr id="2" name="Imagen 1" descr="https://ci6.googleusercontent.com/proxy/M5mt5RCFwv6EG747OVztToJjm_I6B1HhF5yWpc8mn6xLTQks_98bR8qV4M0uy0oBW_0AB1fXT3Xl8ndzzvYxUxN7jooXwroqDv7_g17pwTMeZGHeMy8C6wzUjzPkMxNIxYX7dQ=s0-d-e1-ft#https://storage.googleapis.com/efor-static/CLCS/firmas/clcs_firma_minciencias.png">
          <a:extLst>
            <a:ext uri="{FF2B5EF4-FFF2-40B4-BE49-F238E27FC236}">
              <a16:creationId xmlns:a16="http://schemas.microsoft.com/office/drawing/2014/main" id="{ACA45059-118B-4B85-8F69-774AA789A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4" y="0"/>
          <a:ext cx="3343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4061E-78FB-41C5-BB74-1F9E4CABB6BA}">
  <dimension ref="B1:R60"/>
  <sheetViews>
    <sheetView tabSelected="1" topLeftCell="A21" workbookViewId="0">
      <selection activeCell="E10" sqref="E10"/>
    </sheetView>
  </sheetViews>
  <sheetFormatPr baseColWidth="10" defaultRowHeight="15" x14ac:dyDescent="0.25"/>
  <cols>
    <col min="2" max="2" width="24.7109375" customWidth="1"/>
    <col min="3" max="3" width="35.85546875" customWidth="1"/>
    <col min="4" max="4" width="19" bestFit="1" customWidth="1"/>
    <col min="6" max="6" width="17.85546875" bestFit="1" customWidth="1"/>
    <col min="8" max="8" width="17.85546875" bestFit="1" customWidth="1"/>
    <col min="11" max="11" width="19" bestFit="1" customWidth="1"/>
    <col min="13" max="13" width="19" bestFit="1" customWidth="1"/>
    <col min="15" max="15" width="19" bestFit="1" customWidth="1"/>
  </cols>
  <sheetData>
    <row r="1" spans="2:18" s="2" customFormat="1" ht="18.75" x14ac:dyDescent="0.3">
      <c r="C1" s="121" t="s">
        <v>0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2"/>
      <c r="R1" s="1"/>
    </row>
    <row r="2" spans="2:18" s="2" customFormat="1" ht="26.25" x14ac:dyDescent="0.4">
      <c r="C2" s="123" t="s">
        <v>1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4"/>
      <c r="R2" s="3"/>
    </row>
    <row r="3" spans="2:18" s="2" customFormat="1" ht="21" x14ac:dyDescent="0.35">
      <c r="C3" s="125" t="s">
        <v>2</v>
      </c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6"/>
      <c r="R3" s="4"/>
    </row>
    <row r="4" spans="2:18" s="2" customFormat="1" ht="15.75" thickBot="1" x14ac:dyDescent="0.3"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</row>
    <row r="5" spans="2:18" ht="21.75" thickBot="1" x14ac:dyDescent="0.4">
      <c r="B5" s="5"/>
      <c r="C5" s="6"/>
      <c r="D5" s="128" t="s">
        <v>3</v>
      </c>
      <c r="E5" s="128"/>
      <c r="F5" s="128"/>
      <c r="G5" s="128"/>
      <c r="H5" s="128"/>
      <c r="I5" s="128"/>
      <c r="K5" s="112" t="s">
        <v>38</v>
      </c>
      <c r="L5" s="112"/>
      <c r="M5" s="112"/>
      <c r="N5" s="112"/>
      <c r="O5" s="112"/>
      <c r="P5" s="113"/>
    </row>
    <row r="6" spans="2:18" ht="26.25" thickBot="1" x14ac:dyDescent="0.3">
      <c r="B6" s="129"/>
      <c r="C6" s="130"/>
      <c r="D6" s="95" t="s">
        <v>4</v>
      </c>
      <c r="E6" s="96"/>
      <c r="F6" s="96"/>
      <c r="G6" s="96"/>
      <c r="H6" s="96"/>
      <c r="I6" s="97"/>
      <c r="K6" s="95" t="s">
        <v>4</v>
      </c>
      <c r="L6" s="96"/>
      <c r="M6" s="96"/>
      <c r="N6" s="96"/>
      <c r="O6" s="96"/>
      <c r="P6" s="97"/>
    </row>
    <row r="7" spans="2:18" ht="15.75" thickBot="1" x14ac:dyDescent="0.3"/>
    <row r="8" spans="2:18" ht="15.75" thickBot="1" x14ac:dyDescent="0.3">
      <c r="B8" s="114" t="s">
        <v>5</v>
      </c>
      <c r="C8" s="108" t="s">
        <v>6</v>
      </c>
      <c r="D8" s="117" t="s">
        <v>7</v>
      </c>
      <c r="E8" s="117"/>
      <c r="F8" s="117" t="s">
        <v>8</v>
      </c>
      <c r="G8" s="117"/>
      <c r="H8" s="117" t="s">
        <v>9</v>
      </c>
      <c r="I8" s="118"/>
      <c r="K8" s="102" t="s">
        <v>7</v>
      </c>
      <c r="L8" s="103"/>
      <c r="M8" s="104" t="s">
        <v>8</v>
      </c>
      <c r="N8" s="103"/>
      <c r="O8" s="104" t="s">
        <v>9</v>
      </c>
      <c r="P8" s="105"/>
    </row>
    <row r="9" spans="2:18" ht="15.75" thickBot="1" x14ac:dyDescent="0.3">
      <c r="B9" s="115"/>
      <c r="C9" s="116"/>
      <c r="D9" s="7" t="s">
        <v>10</v>
      </c>
      <c r="E9" s="8" t="s">
        <v>11</v>
      </c>
      <c r="F9" s="7" t="s">
        <v>12</v>
      </c>
      <c r="G9" s="8" t="s">
        <v>11</v>
      </c>
      <c r="H9" s="7" t="s">
        <v>12</v>
      </c>
      <c r="I9" s="9" t="s">
        <v>11</v>
      </c>
      <c r="K9" s="43" t="s">
        <v>10</v>
      </c>
      <c r="L9" s="44" t="s">
        <v>11</v>
      </c>
      <c r="M9" s="10" t="s">
        <v>12</v>
      </c>
      <c r="N9" s="44" t="s">
        <v>11</v>
      </c>
      <c r="O9" s="10" t="s">
        <v>12</v>
      </c>
      <c r="P9" s="45" t="s">
        <v>11</v>
      </c>
    </row>
    <row r="10" spans="2:18" ht="24" customHeight="1" x14ac:dyDescent="0.25">
      <c r="B10" s="11" t="s">
        <v>13</v>
      </c>
      <c r="C10" s="12" t="s">
        <v>14</v>
      </c>
      <c r="D10" s="21">
        <v>4522982992</v>
      </c>
      <c r="E10" s="22">
        <f>D10/D25</f>
        <v>0.33280307316796204</v>
      </c>
      <c r="F10" s="21">
        <v>4514438781</v>
      </c>
      <c r="G10" s="22">
        <f>F10/F25</f>
        <v>0.45468900876215473</v>
      </c>
      <c r="H10" s="21">
        <v>4514438781</v>
      </c>
      <c r="I10" s="23">
        <f>H10/H25</f>
        <v>0.4576198982898575</v>
      </c>
      <c r="K10" s="46">
        <v>4522982992</v>
      </c>
      <c r="L10" s="22">
        <f>K10/K25</f>
        <v>0.33280307316796204</v>
      </c>
      <c r="M10" s="46">
        <v>4514438781</v>
      </c>
      <c r="N10" s="22">
        <f>M10/M25</f>
        <v>0.45468900876215473</v>
      </c>
      <c r="O10" s="46">
        <v>4514438781</v>
      </c>
      <c r="P10" s="23">
        <f>O10/O25</f>
        <v>0.4576198982898575</v>
      </c>
    </row>
    <row r="11" spans="2:18" ht="24" customHeight="1" x14ac:dyDescent="0.25">
      <c r="B11" s="13" t="s">
        <v>15</v>
      </c>
      <c r="C11" s="14" t="s">
        <v>16</v>
      </c>
      <c r="D11" s="24">
        <v>1417640919</v>
      </c>
      <c r="E11" s="25">
        <f>D11/D25</f>
        <v>0.10431064085943702</v>
      </c>
      <c r="F11" s="24">
        <v>1417640919</v>
      </c>
      <c r="G11" s="25">
        <f>F11/F25</f>
        <v>0.142783139945027</v>
      </c>
      <c r="H11" s="24">
        <v>1417640919</v>
      </c>
      <c r="I11" s="26">
        <f>H11/H25</f>
        <v>0.14370350881591012</v>
      </c>
      <c r="K11" s="47">
        <v>1417640919</v>
      </c>
      <c r="L11" s="25">
        <f>K11/K25</f>
        <v>0.10431064085943702</v>
      </c>
      <c r="M11" s="47">
        <v>1417640919</v>
      </c>
      <c r="N11" s="25">
        <f>M11/M25</f>
        <v>0.142783139945027</v>
      </c>
      <c r="O11" s="47">
        <v>1417640919</v>
      </c>
      <c r="P11" s="26">
        <f>O11/O25</f>
        <v>0.14370350881591012</v>
      </c>
    </row>
    <row r="12" spans="2:18" ht="24" customHeight="1" x14ac:dyDescent="0.25">
      <c r="B12" s="13" t="s">
        <v>17</v>
      </c>
      <c r="C12" s="14" t="s">
        <v>18</v>
      </c>
      <c r="D12" s="24">
        <v>955822412</v>
      </c>
      <c r="E12" s="25">
        <f>D12/D25</f>
        <v>7.0329832475393469E-2</v>
      </c>
      <c r="F12" s="24">
        <v>955822412</v>
      </c>
      <c r="G12" s="25">
        <f>F12/F25</f>
        <v>9.6269318546094565E-2</v>
      </c>
      <c r="H12" s="24">
        <v>955822412</v>
      </c>
      <c r="I12" s="26">
        <f>H12/H25</f>
        <v>9.6889862988842307E-2</v>
      </c>
      <c r="K12" s="47">
        <v>955822412</v>
      </c>
      <c r="L12" s="25">
        <f>K12/K25</f>
        <v>7.0329832475393469E-2</v>
      </c>
      <c r="M12" s="47">
        <v>955822412</v>
      </c>
      <c r="N12" s="25">
        <f>M12/M25</f>
        <v>9.6269318546094565E-2</v>
      </c>
      <c r="O12" s="47">
        <v>955822412</v>
      </c>
      <c r="P12" s="26">
        <f>O12/O25</f>
        <v>9.6889862988842307E-2</v>
      </c>
    </row>
    <row r="13" spans="2:18" ht="24" customHeight="1" x14ac:dyDescent="0.25">
      <c r="B13" s="15" t="s">
        <v>19</v>
      </c>
      <c r="C13" s="16" t="s">
        <v>20</v>
      </c>
      <c r="D13" s="27">
        <v>6526174545.4399996</v>
      </c>
      <c r="E13" s="28">
        <f>D13/D25</f>
        <v>0.48019878664026588</v>
      </c>
      <c r="F13" s="27">
        <v>2878104823.5599999</v>
      </c>
      <c r="G13" s="28">
        <f>F13/F25</f>
        <v>0.28987936105054307</v>
      </c>
      <c r="H13" s="27">
        <v>2814515550.4099998</v>
      </c>
      <c r="I13" s="29">
        <f>H13/H25</f>
        <v>0.28530197935889262</v>
      </c>
      <c r="K13" s="48">
        <v>6526174545.4399996</v>
      </c>
      <c r="L13" s="28">
        <f>K13/K25</f>
        <v>0.48019878664026588</v>
      </c>
      <c r="M13" s="48">
        <v>2878104823.5599999</v>
      </c>
      <c r="N13" s="28">
        <f>M13/M25</f>
        <v>0.28987936105054307</v>
      </c>
      <c r="O13" s="48">
        <v>2814515550.4099998</v>
      </c>
      <c r="P13" s="29">
        <f>O13/O25</f>
        <v>0.28530197935889262</v>
      </c>
    </row>
    <row r="14" spans="2:18" ht="24" customHeight="1" x14ac:dyDescent="0.25">
      <c r="B14" s="17" t="s">
        <v>21</v>
      </c>
      <c r="C14" s="18" t="s">
        <v>22</v>
      </c>
      <c r="D14" s="30">
        <v>0</v>
      </c>
      <c r="E14" s="31">
        <v>0</v>
      </c>
      <c r="F14" s="30">
        <v>0</v>
      </c>
      <c r="G14" s="31">
        <v>0</v>
      </c>
      <c r="H14" s="30">
        <v>0</v>
      </c>
      <c r="I14" s="32">
        <v>0</v>
      </c>
      <c r="K14" s="30">
        <v>0</v>
      </c>
      <c r="L14" s="31">
        <v>0</v>
      </c>
      <c r="M14" s="30">
        <v>0</v>
      </c>
      <c r="N14" s="31">
        <v>0</v>
      </c>
      <c r="O14" s="30">
        <v>0</v>
      </c>
      <c r="P14" s="32">
        <v>0</v>
      </c>
    </row>
    <row r="15" spans="2:18" ht="35.1" customHeight="1" x14ac:dyDescent="0.25">
      <c r="B15" s="17" t="s">
        <v>23</v>
      </c>
      <c r="C15" s="18" t="s">
        <v>24</v>
      </c>
      <c r="D15" s="30">
        <v>0</v>
      </c>
      <c r="E15" s="31">
        <v>0</v>
      </c>
      <c r="F15" s="30">
        <v>0</v>
      </c>
      <c r="G15" s="31">
        <v>0</v>
      </c>
      <c r="H15" s="30">
        <v>0</v>
      </c>
      <c r="I15" s="32">
        <v>0</v>
      </c>
      <c r="K15" s="30">
        <v>0</v>
      </c>
      <c r="L15" s="31">
        <v>0</v>
      </c>
      <c r="M15" s="30">
        <v>0</v>
      </c>
      <c r="N15" s="31">
        <v>0</v>
      </c>
      <c r="O15" s="30">
        <v>0</v>
      </c>
      <c r="P15" s="32">
        <v>0</v>
      </c>
    </row>
    <row r="16" spans="2:18" ht="35.1" customHeight="1" x14ac:dyDescent="0.25">
      <c r="B16" s="17" t="s">
        <v>25</v>
      </c>
      <c r="C16" s="18" t="s">
        <v>26</v>
      </c>
      <c r="D16" s="33">
        <v>19898719</v>
      </c>
      <c r="E16" s="31">
        <f>D16/D25</f>
        <v>1.4641564752772601E-3</v>
      </c>
      <c r="F16" s="33">
        <v>14573730</v>
      </c>
      <c r="G16" s="31">
        <f>F16/F25</f>
        <v>1.4678490880320296E-3</v>
      </c>
      <c r="H16" s="33">
        <v>14573730</v>
      </c>
      <c r="I16" s="32">
        <f>H16/H25</f>
        <v>1.4773107276086562E-3</v>
      </c>
      <c r="K16" s="49">
        <v>19898719</v>
      </c>
      <c r="L16" s="31">
        <f>K16/K25</f>
        <v>1.4641564752772601E-3</v>
      </c>
      <c r="M16" s="49">
        <v>14573730</v>
      </c>
      <c r="N16" s="31">
        <f>M16/M25</f>
        <v>1.4678490880320296E-3</v>
      </c>
      <c r="O16" s="49">
        <v>14573730</v>
      </c>
      <c r="P16" s="32">
        <f>O16/O25</f>
        <v>1.4773107276086562E-3</v>
      </c>
    </row>
    <row r="17" spans="2:16" ht="35.1" customHeight="1" x14ac:dyDescent="0.25">
      <c r="B17" s="17" t="s">
        <v>27</v>
      </c>
      <c r="C17" s="18" t="s">
        <v>28</v>
      </c>
      <c r="D17" s="30">
        <v>0</v>
      </c>
      <c r="E17" s="31">
        <v>0</v>
      </c>
      <c r="F17" s="30">
        <v>0</v>
      </c>
      <c r="G17" s="31">
        <v>0</v>
      </c>
      <c r="H17" s="30">
        <v>0</v>
      </c>
      <c r="I17" s="32">
        <v>0</v>
      </c>
      <c r="K17" s="30">
        <v>0</v>
      </c>
      <c r="L17" s="31">
        <v>0</v>
      </c>
      <c r="M17" s="30">
        <v>0</v>
      </c>
      <c r="N17" s="31">
        <v>0</v>
      </c>
      <c r="O17" s="30">
        <v>0</v>
      </c>
      <c r="P17" s="32">
        <v>0</v>
      </c>
    </row>
    <row r="18" spans="2:16" ht="35.1" customHeight="1" x14ac:dyDescent="0.25">
      <c r="B18" s="17" t="s">
        <v>29</v>
      </c>
      <c r="C18" s="18" t="s">
        <v>30</v>
      </c>
      <c r="D18" s="30">
        <v>0</v>
      </c>
      <c r="E18" s="31">
        <v>0</v>
      </c>
      <c r="F18" s="30">
        <v>0</v>
      </c>
      <c r="G18" s="31">
        <v>0</v>
      </c>
      <c r="H18" s="30">
        <v>0</v>
      </c>
      <c r="I18" s="32">
        <v>0</v>
      </c>
      <c r="K18" s="30">
        <v>0</v>
      </c>
      <c r="L18" s="31">
        <v>0</v>
      </c>
      <c r="M18" s="30">
        <v>0</v>
      </c>
      <c r="N18" s="31">
        <v>0</v>
      </c>
      <c r="O18" s="30">
        <v>0</v>
      </c>
      <c r="P18" s="32">
        <v>0</v>
      </c>
    </row>
    <row r="19" spans="2:16" ht="24" customHeight="1" x14ac:dyDescent="0.25">
      <c r="B19" s="19" t="s">
        <v>31</v>
      </c>
      <c r="C19" s="20" t="s">
        <v>32</v>
      </c>
      <c r="D19" s="34">
        <v>148049000</v>
      </c>
      <c r="E19" s="35">
        <f>D19/D25</f>
        <v>1.0893510381664421E-2</v>
      </c>
      <c r="F19" s="34">
        <v>148049000</v>
      </c>
      <c r="G19" s="35">
        <f>F19/F25</f>
        <v>1.4911322608148632E-2</v>
      </c>
      <c r="H19" s="34">
        <v>148049000</v>
      </c>
      <c r="I19" s="36">
        <f>H19/H25</f>
        <v>1.5007439818888777E-2</v>
      </c>
      <c r="K19" s="50">
        <v>148049000</v>
      </c>
      <c r="L19" s="35">
        <f>K19/K25</f>
        <v>1.0893510381664421E-2</v>
      </c>
      <c r="M19" s="50">
        <v>148049000</v>
      </c>
      <c r="N19" s="35">
        <f>M19/M25</f>
        <v>1.4911322608148632E-2</v>
      </c>
      <c r="O19" s="50">
        <v>148049000</v>
      </c>
      <c r="P19" s="36">
        <f>O19/O25</f>
        <v>1.5007439818888777E-2</v>
      </c>
    </row>
    <row r="20" spans="2:16" ht="24" customHeight="1" x14ac:dyDescent="0.25">
      <c r="B20" s="19" t="s">
        <v>33</v>
      </c>
      <c r="C20" s="20" t="s">
        <v>34</v>
      </c>
      <c r="D20" s="37">
        <v>0</v>
      </c>
      <c r="E20" s="35">
        <v>0</v>
      </c>
      <c r="F20" s="37">
        <v>0</v>
      </c>
      <c r="G20" s="35">
        <v>0</v>
      </c>
      <c r="H20" s="37">
        <v>0</v>
      </c>
      <c r="I20" s="36">
        <v>0</v>
      </c>
      <c r="K20" s="37">
        <v>0</v>
      </c>
      <c r="L20" s="35">
        <v>0</v>
      </c>
      <c r="M20" s="37">
        <v>0</v>
      </c>
      <c r="N20" s="35">
        <v>0</v>
      </c>
      <c r="O20" s="37">
        <v>0</v>
      </c>
      <c r="P20" s="36">
        <v>0</v>
      </c>
    </row>
    <row r="21" spans="2:16" ht="24" customHeight="1" x14ac:dyDescent="0.25">
      <c r="B21" s="19" t="s">
        <v>35</v>
      </c>
      <c r="C21" s="20" t="s">
        <v>36</v>
      </c>
      <c r="D21" s="37">
        <v>0</v>
      </c>
      <c r="E21" s="35">
        <v>0</v>
      </c>
      <c r="F21" s="37">
        <v>0</v>
      </c>
      <c r="G21" s="35">
        <v>0</v>
      </c>
      <c r="H21" s="37">
        <v>0</v>
      </c>
      <c r="I21" s="36">
        <v>0</v>
      </c>
      <c r="K21" s="37">
        <v>0</v>
      </c>
      <c r="L21" s="35">
        <v>0</v>
      </c>
      <c r="M21" s="37">
        <v>0</v>
      </c>
      <c r="N21" s="35">
        <v>0</v>
      </c>
      <c r="O21" s="37">
        <v>0</v>
      </c>
      <c r="P21" s="36">
        <v>0</v>
      </c>
    </row>
    <row r="22" spans="2:16" ht="24" customHeight="1" x14ac:dyDescent="0.25">
      <c r="B22" s="19"/>
      <c r="C22" s="20"/>
      <c r="D22" s="37"/>
      <c r="E22" s="35"/>
      <c r="F22" s="37"/>
      <c r="G22" s="35"/>
      <c r="H22" s="37"/>
      <c r="I22" s="36"/>
      <c r="K22" s="37"/>
      <c r="L22" s="35"/>
      <c r="M22" s="37"/>
      <c r="N22" s="35"/>
      <c r="O22" s="37"/>
      <c r="P22" s="36"/>
    </row>
    <row r="23" spans="2:16" ht="24" customHeight="1" x14ac:dyDescent="0.25">
      <c r="B23" s="19"/>
      <c r="C23" s="20"/>
      <c r="D23" s="37"/>
      <c r="E23" s="35"/>
      <c r="F23" s="37"/>
      <c r="G23" s="35"/>
      <c r="H23" s="37"/>
      <c r="I23" s="36"/>
      <c r="K23" s="37"/>
      <c r="L23" s="35"/>
      <c r="M23" s="37"/>
      <c r="N23" s="35"/>
      <c r="O23" s="37"/>
      <c r="P23" s="36"/>
    </row>
    <row r="24" spans="2:16" ht="24" customHeight="1" thickBot="1" x14ac:dyDescent="0.3">
      <c r="B24" s="131"/>
      <c r="C24" s="132"/>
      <c r="D24" s="133"/>
      <c r="E24" s="134"/>
      <c r="F24" s="133"/>
      <c r="G24" s="134"/>
      <c r="H24" s="133"/>
      <c r="I24" s="135"/>
      <c r="K24" s="133"/>
      <c r="L24" s="134"/>
      <c r="M24" s="133"/>
      <c r="N24" s="134"/>
      <c r="O24" s="133"/>
      <c r="P24" s="135"/>
    </row>
    <row r="25" spans="2:16" ht="24" customHeight="1" thickBot="1" x14ac:dyDescent="0.3">
      <c r="B25" s="119" t="s">
        <v>37</v>
      </c>
      <c r="C25" s="120"/>
      <c r="D25" s="39">
        <f>SUM(D10:D21)</f>
        <v>13590568587.439999</v>
      </c>
      <c r="E25" s="40">
        <f>SUM(E10:E21)</f>
        <v>1.0000000000000002</v>
      </c>
      <c r="F25" s="41">
        <f>SUM(F10:F21)</f>
        <v>9928629665.5599995</v>
      </c>
      <c r="G25" s="40">
        <f>SUM(G10:G21)</f>
        <v>0.99999999999999989</v>
      </c>
      <c r="H25" s="42">
        <f>SUM(H10:H21)</f>
        <v>9865040392.4099998</v>
      </c>
      <c r="I25" s="40">
        <f>SUM(I10:I21)</f>
        <v>0.99999999999999989</v>
      </c>
      <c r="K25" s="39">
        <f>SUM(K10:K21)</f>
        <v>13590568587.439999</v>
      </c>
      <c r="L25" s="40">
        <f>SUM(L10:L21)</f>
        <v>1.0000000000000002</v>
      </c>
      <c r="M25" s="41">
        <f>SUM(M10:M21)</f>
        <v>9928629665.5599995</v>
      </c>
      <c r="N25" s="40">
        <f>SUM(N10:N21)</f>
        <v>0.99999999999999989</v>
      </c>
      <c r="O25" s="42">
        <f>SUM(O10:O21)</f>
        <v>9865040392.4099998</v>
      </c>
      <c r="P25" s="40">
        <f>SUM(P10:P21)</f>
        <v>0.99999999999999989</v>
      </c>
    </row>
    <row r="26" spans="2:16" ht="24" customHeight="1" thickBot="1" x14ac:dyDescent="0.3"/>
    <row r="27" spans="2:16" ht="26.25" thickBot="1" x14ac:dyDescent="0.3">
      <c r="D27" s="95" t="s">
        <v>39</v>
      </c>
      <c r="E27" s="96"/>
      <c r="F27" s="96"/>
      <c r="G27" s="96"/>
      <c r="H27" s="96"/>
      <c r="I27" s="97"/>
      <c r="K27" s="95" t="s">
        <v>39</v>
      </c>
      <c r="L27" s="96"/>
      <c r="M27" s="96"/>
      <c r="N27" s="96"/>
      <c r="O27" s="96"/>
      <c r="P27" s="97"/>
    </row>
    <row r="28" spans="2:16" ht="15.75" thickBot="1" x14ac:dyDescent="0.3"/>
    <row r="29" spans="2:16" ht="15.75" thickBot="1" x14ac:dyDescent="0.3">
      <c r="B29" s="110" t="s">
        <v>5</v>
      </c>
      <c r="C29" s="108" t="s">
        <v>6</v>
      </c>
      <c r="D29" s="102" t="s">
        <v>7</v>
      </c>
      <c r="E29" s="103"/>
      <c r="F29" s="104" t="s">
        <v>8</v>
      </c>
      <c r="G29" s="103"/>
      <c r="H29" s="104" t="s">
        <v>9</v>
      </c>
      <c r="I29" s="105"/>
      <c r="K29" s="98" t="s">
        <v>7</v>
      </c>
      <c r="L29" s="99"/>
      <c r="M29" s="100" t="s">
        <v>8</v>
      </c>
      <c r="N29" s="99"/>
      <c r="O29" s="100" t="s">
        <v>9</v>
      </c>
      <c r="P29" s="101"/>
    </row>
    <row r="30" spans="2:16" ht="15.75" thickBot="1" x14ac:dyDescent="0.3">
      <c r="B30" s="136"/>
      <c r="C30" s="109"/>
      <c r="D30" s="137" t="s">
        <v>10</v>
      </c>
      <c r="E30" s="75" t="s">
        <v>11</v>
      </c>
      <c r="F30" s="51" t="s">
        <v>12</v>
      </c>
      <c r="G30" s="75" t="s">
        <v>11</v>
      </c>
      <c r="H30" s="51" t="s">
        <v>12</v>
      </c>
      <c r="I30" s="138" t="s">
        <v>11</v>
      </c>
      <c r="K30" s="66" t="s">
        <v>10</v>
      </c>
      <c r="L30" s="67" t="s">
        <v>11</v>
      </c>
      <c r="M30" s="68" t="s">
        <v>12</v>
      </c>
      <c r="N30" s="67" t="s">
        <v>11</v>
      </c>
      <c r="O30" s="68" t="s">
        <v>12</v>
      </c>
      <c r="P30" s="69" t="s">
        <v>11</v>
      </c>
    </row>
    <row r="31" spans="2:16" x14ac:dyDescent="0.25">
      <c r="B31" s="139" t="s">
        <v>40</v>
      </c>
      <c r="C31" s="140" t="s">
        <v>41</v>
      </c>
      <c r="D31" s="78">
        <v>0</v>
      </c>
      <c r="E31" s="141">
        <v>0</v>
      </c>
      <c r="F31" s="78">
        <v>0</v>
      </c>
      <c r="G31" s="141">
        <v>0</v>
      </c>
      <c r="H31" s="78">
        <v>0</v>
      </c>
      <c r="I31" s="142">
        <v>0</v>
      </c>
      <c r="K31" s="151">
        <v>0</v>
      </c>
      <c r="L31" s="152">
        <v>0</v>
      </c>
      <c r="M31" s="151">
        <v>0</v>
      </c>
      <c r="N31" s="152">
        <v>0</v>
      </c>
      <c r="O31" s="151">
        <v>0</v>
      </c>
      <c r="P31" s="153">
        <v>0</v>
      </c>
    </row>
    <row r="32" spans="2:16" x14ac:dyDescent="0.25">
      <c r="B32" s="143"/>
      <c r="C32" s="144"/>
      <c r="D32" s="59"/>
      <c r="E32" s="145"/>
      <c r="F32" s="59"/>
      <c r="G32" s="145"/>
      <c r="H32" s="59"/>
      <c r="I32" s="146"/>
      <c r="K32" s="154"/>
      <c r="L32" s="155"/>
      <c r="M32" s="154"/>
      <c r="N32" s="155"/>
      <c r="O32" s="154"/>
      <c r="P32" s="156"/>
    </row>
    <row r="33" spans="2:16" x14ac:dyDescent="0.25">
      <c r="B33" s="143"/>
      <c r="C33" s="144"/>
      <c r="D33" s="59"/>
      <c r="E33" s="145"/>
      <c r="F33" s="59"/>
      <c r="G33" s="145"/>
      <c r="H33" s="59"/>
      <c r="I33" s="146"/>
      <c r="K33" s="154"/>
      <c r="L33" s="155"/>
      <c r="M33" s="154"/>
      <c r="N33" s="155"/>
      <c r="O33" s="154"/>
      <c r="P33" s="156"/>
    </row>
    <row r="34" spans="2:16" ht="15.75" thickBot="1" x14ac:dyDescent="0.3">
      <c r="B34" s="147"/>
      <c r="C34" s="148"/>
      <c r="D34" s="83"/>
      <c r="E34" s="149"/>
      <c r="F34" s="83"/>
      <c r="G34" s="149"/>
      <c r="H34" s="83"/>
      <c r="I34" s="150"/>
      <c r="K34" s="157"/>
      <c r="L34" s="158"/>
      <c r="M34" s="157"/>
      <c r="N34" s="158"/>
      <c r="O34" s="157"/>
      <c r="P34" s="159"/>
    </row>
    <row r="35" spans="2:16" ht="17.25" thickBot="1" x14ac:dyDescent="0.3">
      <c r="B35" s="91" t="s">
        <v>42</v>
      </c>
      <c r="C35" s="111"/>
      <c r="D35" s="52">
        <f t="shared" ref="D35" si="0">SUM(D31)</f>
        <v>0</v>
      </c>
      <c r="E35" s="53">
        <v>0</v>
      </c>
      <c r="F35" s="54">
        <f>SUM(F31)</f>
        <v>0</v>
      </c>
      <c r="G35" s="55">
        <v>0</v>
      </c>
      <c r="H35" s="56">
        <f>SUM(H31)</f>
        <v>0</v>
      </c>
      <c r="I35" s="55">
        <v>0</v>
      </c>
      <c r="K35" s="70"/>
      <c r="L35" s="71"/>
      <c r="M35" s="72"/>
      <c r="N35" s="73"/>
      <c r="O35" s="74"/>
      <c r="P35" s="73"/>
    </row>
    <row r="36" spans="2:16" ht="15.75" thickBot="1" x14ac:dyDescent="0.3"/>
    <row r="37" spans="2:16" ht="26.25" thickBot="1" x14ac:dyDescent="0.3">
      <c r="D37" s="95" t="s">
        <v>43</v>
      </c>
      <c r="E37" s="96"/>
      <c r="F37" s="96"/>
      <c r="G37" s="96"/>
      <c r="H37" s="96"/>
      <c r="I37" s="97"/>
      <c r="K37" s="95" t="s">
        <v>43</v>
      </c>
      <c r="L37" s="96"/>
      <c r="M37" s="96"/>
      <c r="N37" s="96"/>
      <c r="O37" s="96"/>
      <c r="P37" s="97"/>
    </row>
    <row r="38" spans="2:16" ht="15.75" thickBot="1" x14ac:dyDescent="0.3"/>
    <row r="39" spans="2:16" ht="15.75" thickBot="1" x14ac:dyDescent="0.3">
      <c r="B39" s="106" t="s">
        <v>5</v>
      </c>
      <c r="C39" s="108" t="s">
        <v>6</v>
      </c>
      <c r="D39" s="102" t="s">
        <v>7</v>
      </c>
      <c r="E39" s="103"/>
      <c r="F39" s="104" t="s">
        <v>8</v>
      </c>
      <c r="G39" s="103"/>
      <c r="H39" s="104" t="s">
        <v>9</v>
      </c>
      <c r="I39" s="105"/>
      <c r="K39" s="102" t="s">
        <v>7</v>
      </c>
      <c r="L39" s="103"/>
      <c r="M39" s="104" t="s">
        <v>8</v>
      </c>
      <c r="N39" s="103"/>
      <c r="O39" s="104" t="s">
        <v>9</v>
      </c>
      <c r="P39" s="105"/>
    </row>
    <row r="40" spans="2:16" ht="15.75" thickBot="1" x14ac:dyDescent="0.3">
      <c r="B40" s="107"/>
      <c r="C40" s="109"/>
      <c r="D40" s="43" t="s">
        <v>10</v>
      </c>
      <c r="E40" s="44" t="s">
        <v>11</v>
      </c>
      <c r="F40" s="10" t="s">
        <v>12</v>
      </c>
      <c r="G40" s="44" t="s">
        <v>11</v>
      </c>
      <c r="H40" s="10" t="s">
        <v>12</v>
      </c>
      <c r="I40" s="45" t="s">
        <v>11</v>
      </c>
      <c r="K40" s="43" t="s">
        <v>10</v>
      </c>
      <c r="L40" s="44" t="s">
        <v>11</v>
      </c>
      <c r="M40" s="10" t="s">
        <v>12</v>
      </c>
      <c r="N40" s="75" t="s">
        <v>11</v>
      </c>
      <c r="O40" s="10" t="s">
        <v>12</v>
      </c>
      <c r="P40" s="45" t="s">
        <v>11</v>
      </c>
    </row>
    <row r="41" spans="2:16" ht="38.25" x14ac:dyDescent="0.25">
      <c r="B41" s="57" t="s">
        <v>44</v>
      </c>
      <c r="C41" s="58" t="s">
        <v>45</v>
      </c>
      <c r="D41" s="59">
        <v>0</v>
      </c>
      <c r="E41" s="60">
        <v>0</v>
      </c>
      <c r="F41" s="59">
        <v>0</v>
      </c>
      <c r="G41" s="60"/>
      <c r="H41" s="59">
        <v>0</v>
      </c>
      <c r="I41" s="60">
        <v>0</v>
      </c>
      <c r="K41" s="76">
        <v>1822266256.5699999</v>
      </c>
      <c r="L41" s="77">
        <f>K41/K55</f>
        <v>8.3859361804751696E-3</v>
      </c>
      <c r="M41" s="78">
        <v>0</v>
      </c>
      <c r="N41" s="79" t="e">
        <f>M41/$M$61</f>
        <v>#DIV/0!</v>
      </c>
      <c r="O41" s="78">
        <v>0</v>
      </c>
      <c r="P41" s="80"/>
    </row>
    <row r="42" spans="2:16" ht="25.5" x14ac:dyDescent="0.25">
      <c r="B42" s="57" t="s">
        <v>46</v>
      </c>
      <c r="C42" s="61" t="s">
        <v>47</v>
      </c>
      <c r="D42" s="59">
        <v>14619516784</v>
      </c>
      <c r="E42" s="35">
        <f>D42/D55</f>
        <v>6.8707088856098816E-2</v>
      </c>
      <c r="F42" s="59">
        <v>1678021360</v>
      </c>
      <c r="G42" s="35">
        <f>F42/F55</f>
        <v>6.2899018535008774E-2</v>
      </c>
      <c r="H42" s="59">
        <v>1624616794</v>
      </c>
      <c r="I42" s="35">
        <f>H42/H55</f>
        <v>6.1194479311213731E-2</v>
      </c>
      <c r="K42" s="81">
        <v>15576577668</v>
      </c>
      <c r="L42" s="35">
        <f>K42/K55</f>
        <v>7.168227242485023E-2</v>
      </c>
      <c r="M42" s="81">
        <v>5837027534.9499998</v>
      </c>
      <c r="N42" s="79">
        <f>M42/$M$55</f>
        <v>5.1348183775064067E-2</v>
      </c>
      <c r="O42" s="81">
        <v>5835808061.9499998</v>
      </c>
      <c r="P42" s="82">
        <f>O42/$O$55</f>
        <v>5.1338006839247191E-2</v>
      </c>
    </row>
    <row r="43" spans="2:16" ht="25.5" x14ac:dyDescent="0.25">
      <c r="B43" s="57" t="s">
        <v>48</v>
      </c>
      <c r="C43" s="61" t="s">
        <v>49</v>
      </c>
      <c r="D43" s="59">
        <v>2000000000</v>
      </c>
      <c r="E43" s="35">
        <f>D43/D55</f>
        <v>9.3993652281713896E-3</v>
      </c>
      <c r="F43" s="59">
        <v>0</v>
      </c>
      <c r="G43" s="35">
        <v>0</v>
      </c>
      <c r="H43" s="59">
        <v>0</v>
      </c>
      <c r="I43" s="35">
        <v>0</v>
      </c>
      <c r="K43" s="59">
        <v>2000000000</v>
      </c>
      <c r="L43" s="35">
        <f>K43/K55</f>
        <v>9.2038538827578127E-3</v>
      </c>
      <c r="M43" s="81">
        <v>840000000</v>
      </c>
      <c r="N43" s="79">
        <f>M43/$M$55</f>
        <v>7.3894587806537203E-3</v>
      </c>
      <c r="O43" s="81">
        <v>840000000</v>
      </c>
      <c r="P43" s="82">
        <f>O43/$O$55</f>
        <v>7.3895380532028746E-3</v>
      </c>
    </row>
    <row r="44" spans="2:16" ht="38.25" x14ac:dyDescent="0.25">
      <c r="B44" s="57" t="s">
        <v>50</v>
      </c>
      <c r="C44" s="61" t="s">
        <v>51</v>
      </c>
      <c r="D44" s="59">
        <v>2000000000</v>
      </c>
      <c r="E44" s="35">
        <f>D44/D55</f>
        <v>9.3993652281713896E-3</v>
      </c>
      <c r="F44" s="59">
        <v>0</v>
      </c>
      <c r="G44" s="35">
        <v>0</v>
      </c>
      <c r="H44" s="59">
        <v>0</v>
      </c>
      <c r="I44" s="35">
        <v>0</v>
      </c>
      <c r="K44" s="59">
        <v>2000000000</v>
      </c>
      <c r="L44" s="35">
        <f>K44/K55</f>
        <v>9.2038538827578127E-3</v>
      </c>
      <c r="M44" s="81">
        <v>500000000</v>
      </c>
      <c r="N44" s="79">
        <f>M44/$M$55</f>
        <v>4.3984873694367377E-3</v>
      </c>
      <c r="O44" s="81">
        <v>500000000</v>
      </c>
      <c r="P44" s="82">
        <f>O44/$O$55</f>
        <v>4.3985345554779015E-3</v>
      </c>
    </row>
    <row r="45" spans="2:16" ht="38.25" x14ac:dyDescent="0.25">
      <c r="B45" s="57" t="s">
        <v>52</v>
      </c>
      <c r="C45" s="61" t="s">
        <v>53</v>
      </c>
      <c r="D45" s="59">
        <v>0</v>
      </c>
      <c r="E45" s="35">
        <v>0</v>
      </c>
      <c r="F45" s="59">
        <v>0</v>
      </c>
      <c r="G45" s="35">
        <v>0</v>
      </c>
      <c r="H45" s="59">
        <v>0</v>
      </c>
      <c r="I45" s="35">
        <v>0</v>
      </c>
      <c r="K45" s="59">
        <v>0</v>
      </c>
      <c r="L45" s="35">
        <f>K45/K55</f>
        <v>0</v>
      </c>
      <c r="M45" s="59">
        <v>0</v>
      </c>
      <c r="N45" s="79">
        <f>M45/$M$55</f>
        <v>0</v>
      </c>
      <c r="O45" s="59">
        <v>0</v>
      </c>
      <c r="P45" s="82">
        <f>O45/$O$55</f>
        <v>0</v>
      </c>
    </row>
    <row r="46" spans="2:16" ht="25.5" x14ac:dyDescent="0.25">
      <c r="B46" s="57" t="s">
        <v>54</v>
      </c>
      <c r="C46" s="61" t="s">
        <v>55</v>
      </c>
      <c r="D46" s="59">
        <v>126259376216</v>
      </c>
      <c r="E46" s="35">
        <f>D46/D55</f>
        <v>0.59337899526764004</v>
      </c>
      <c r="F46" s="59">
        <v>25000000000</v>
      </c>
      <c r="G46" s="35">
        <f>F46/F55</f>
        <v>0.93710098146499121</v>
      </c>
      <c r="H46" s="59">
        <v>24923804114</v>
      </c>
      <c r="I46" s="35">
        <f>H46/H55</f>
        <v>0.93880552068878631</v>
      </c>
      <c r="K46" s="59">
        <v>128000000000</v>
      </c>
      <c r="L46" s="35">
        <f>K46/K55</f>
        <v>0.58904664849650001</v>
      </c>
      <c r="M46" s="81">
        <v>82131644106</v>
      </c>
      <c r="N46" s="79">
        <f>M46/$M$55</f>
        <v>0.72250999846262864</v>
      </c>
      <c r="O46" s="81">
        <v>82131644106</v>
      </c>
      <c r="P46" s="82">
        <f>O46/$O$55</f>
        <v>0.72251774939690783</v>
      </c>
    </row>
    <row r="47" spans="2:16" ht="38.25" x14ac:dyDescent="0.25">
      <c r="B47" s="57" t="s">
        <v>56</v>
      </c>
      <c r="C47" s="61" t="s">
        <v>57</v>
      </c>
      <c r="D47" s="59">
        <v>20901433272</v>
      </c>
      <c r="E47" s="35">
        <f>D47/D55</f>
        <v>9.8230102557890678E-2</v>
      </c>
      <c r="F47" s="59">
        <v>0</v>
      </c>
      <c r="G47" s="35">
        <v>0</v>
      </c>
      <c r="H47" s="59">
        <v>0</v>
      </c>
      <c r="I47" s="35">
        <v>0</v>
      </c>
      <c r="K47" s="59">
        <v>20901433272</v>
      </c>
      <c r="L47" s="35">
        <f>K47/K55</f>
        <v>9.6186868887850274E-2</v>
      </c>
      <c r="M47" s="81">
        <v>3500000000</v>
      </c>
      <c r="N47" s="79">
        <f>M47/$M$55</f>
        <v>3.0789411586057167E-2</v>
      </c>
      <c r="O47" s="81">
        <v>3500000000</v>
      </c>
      <c r="P47" s="82">
        <f>O47/$O$55</f>
        <v>3.0789741888345309E-2</v>
      </c>
    </row>
    <row r="48" spans="2:16" ht="38.25" x14ac:dyDescent="0.25">
      <c r="B48" s="57" t="s">
        <v>58</v>
      </c>
      <c r="C48" s="61" t="s">
        <v>59</v>
      </c>
      <c r="D48" s="59">
        <v>17500000000</v>
      </c>
      <c r="E48" s="35">
        <f>D48/D55</f>
        <v>8.2244445746499653E-2</v>
      </c>
      <c r="F48" s="59">
        <v>0</v>
      </c>
      <c r="G48" s="35">
        <v>0</v>
      </c>
      <c r="H48" s="59">
        <v>0</v>
      </c>
      <c r="I48" s="35">
        <v>0</v>
      </c>
      <c r="K48" s="59">
        <v>17500000000</v>
      </c>
      <c r="L48" s="35">
        <f>K48/K55</f>
        <v>8.0533721474130862E-2</v>
      </c>
      <c r="M48" s="81">
        <v>8183622715</v>
      </c>
      <c r="N48" s="79">
        <f>M48/$M$55</f>
        <v>7.1991122296326177E-2</v>
      </c>
      <c r="O48" s="81">
        <v>8183622715</v>
      </c>
      <c r="P48" s="82">
        <f>O48/$O$55</f>
        <v>7.1991894601842757E-2</v>
      </c>
    </row>
    <row r="49" spans="2:16" ht="38.25" x14ac:dyDescent="0.25">
      <c r="B49" s="57" t="s">
        <v>60</v>
      </c>
      <c r="C49" s="61" t="s">
        <v>61</v>
      </c>
      <c r="D49" s="59">
        <v>23500000000</v>
      </c>
      <c r="E49" s="35">
        <f>D49/D55</f>
        <v>0.11044254143101383</v>
      </c>
      <c r="F49" s="59">
        <v>0</v>
      </c>
      <c r="G49" s="35">
        <v>0</v>
      </c>
      <c r="H49" s="59">
        <v>0</v>
      </c>
      <c r="I49" s="35">
        <v>0</v>
      </c>
      <c r="K49" s="59">
        <v>23500000000</v>
      </c>
      <c r="L49" s="35">
        <f>K49/K55</f>
        <v>0.1081452831224043</v>
      </c>
      <c r="M49" s="81">
        <v>9483148587.0699997</v>
      </c>
      <c r="N49" s="79">
        <f>M49/$M$55</f>
        <v>8.3423018565438489E-2</v>
      </c>
      <c r="O49" s="81">
        <v>9483148587.0699997</v>
      </c>
      <c r="P49" s="82">
        <f>O49/$O$55</f>
        <v>8.3423913509917666E-2</v>
      </c>
    </row>
    <row r="50" spans="2:16" ht="38.25" x14ac:dyDescent="0.25">
      <c r="B50" s="57" t="s">
        <v>62</v>
      </c>
      <c r="C50" s="61" t="s">
        <v>63</v>
      </c>
      <c r="D50" s="59">
        <v>6000000000</v>
      </c>
      <c r="E50" s="35">
        <f>D50/D55</f>
        <v>2.819809568451417E-2</v>
      </c>
      <c r="F50" s="59">
        <v>0</v>
      </c>
      <c r="G50" s="35">
        <v>0</v>
      </c>
      <c r="H50" s="59">
        <v>0</v>
      </c>
      <c r="I50" s="35">
        <v>0</v>
      </c>
      <c r="K50" s="59">
        <v>6000000000</v>
      </c>
      <c r="L50" s="35">
        <f>K50/K55</f>
        <v>2.7611561648273442E-2</v>
      </c>
      <c r="M50" s="81">
        <v>3200000000</v>
      </c>
      <c r="N50" s="79">
        <f>M50/$M$55</f>
        <v>2.8150319164395123E-2</v>
      </c>
      <c r="O50" s="81">
        <v>3200000000</v>
      </c>
      <c r="P50" s="82">
        <f>O50/$O$55</f>
        <v>2.8150621155058567E-2</v>
      </c>
    </row>
    <row r="51" spans="2:16" ht="38.25" x14ac:dyDescent="0.25">
      <c r="B51" s="161" t="s">
        <v>64</v>
      </c>
      <c r="C51" s="162" t="s">
        <v>65</v>
      </c>
      <c r="D51" s="63">
        <v>0</v>
      </c>
      <c r="E51" s="38">
        <v>0</v>
      </c>
      <c r="F51" s="63">
        <v>0</v>
      </c>
      <c r="G51" s="38">
        <v>0</v>
      </c>
      <c r="H51" s="63">
        <v>0</v>
      </c>
      <c r="I51" s="38">
        <v>0</v>
      </c>
      <c r="K51" s="63">
        <v>0</v>
      </c>
      <c r="L51" s="160">
        <f>K51/K55</f>
        <v>0</v>
      </c>
      <c r="M51" s="63">
        <v>0</v>
      </c>
      <c r="N51" s="164">
        <f>M51/$M$55</f>
        <v>0</v>
      </c>
      <c r="O51" s="63">
        <v>0</v>
      </c>
      <c r="P51" s="165">
        <f>O51/$O$55</f>
        <v>0</v>
      </c>
    </row>
    <row r="52" spans="2:16" x14ac:dyDescent="0.25">
      <c r="B52" s="57"/>
      <c r="C52" s="61"/>
      <c r="D52" s="59"/>
      <c r="E52" s="35"/>
      <c r="F52" s="59"/>
      <c r="G52" s="35"/>
      <c r="H52" s="59"/>
      <c r="I52" s="35"/>
      <c r="K52" s="59"/>
      <c r="L52" s="35"/>
      <c r="M52" s="59"/>
      <c r="N52" s="79"/>
      <c r="O52" s="59"/>
      <c r="P52" s="82"/>
    </row>
    <row r="53" spans="2:16" x14ac:dyDescent="0.25">
      <c r="B53" s="57"/>
      <c r="C53" s="61"/>
      <c r="D53" s="59"/>
      <c r="E53" s="35"/>
      <c r="F53" s="59"/>
      <c r="G53" s="35"/>
      <c r="H53" s="59"/>
      <c r="I53" s="35"/>
      <c r="K53" s="59"/>
      <c r="L53" s="35"/>
      <c r="M53" s="59"/>
      <c r="N53" s="79"/>
      <c r="O53" s="59"/>
      <c r="P53" s="82"/>
    </row>
    <row r="54" spans="2:16" ht="15.75" thickBot="1" x14ac:dyDescent="0.3">
      <c r="B54" s="163"/>
      <c r="C54" s="62"/>
      <c r="D54" s="83"/>
      <c r="E54" s="134"/>
      <c r="F54" s="83"/>
      <c r="G54" s="134"/>
      <c r="H54" s="83"/>
      <c r="I54" s="134"/>
      <c r="K54" s="83"/>
      <c r="L54" s="134"/>
      <c r="M54" s="83"/>
      <c r="N54" s="166"/>
      <c r="O54" s="83"/>
      <c r="P54" s="167"/>
    </row>
    <row r="55" spans="2:16" ht="17.25" thickBot="1" x14ac:dyDescent="0.3">
      <c r="B55" s="91" t="s">
        <v>66</v>
      </c>
      <c r="C55" s="92"/>
      <c r="D55" s="56">
        <f>SUM(D41:D51)</f>
        <v>212780326272</v>
      </c>
      <c r="E55" s="64">
        <f>SUM(E41:E51)</f>
        <v>1</v>
      </c>
      <c r="F55" s="54">
        <f t="shared" ref="F55" si="1">SUM(F41:F51)</f>
        <v>26678021360</v>
      </c>
      <c r="G55" s="64">
        <f>SUM(G41:G51)</f>
        <v>1</v>
      </c>
      <c r="H55" s="54">
        <f>SUM(H41:H51)</f>
        <v>26548420908</v>
      </c>
      <c r="I55" s="65">
        <f>SUM(I41:I51)</f>
        <v>1</v>
      </c>
      <c r="K55" s="84">
        <f t="shared" ref="K55:O55" si="2">SUM(K41:K51)</f>
        <v>217300277196.57001</v>
      </c>
      <c r="L55" s="85">
        <f t="shared" si="2"/>
        <v>1</v>
      </c>
      <c r="M55" s="86">
        <f t="shared" si="2"/>
        <v>113675442943.01999</v>
      </c>
      <c r="N55" s="87">
        <f>M55/$M$55</f>
        <v>1</v>
      </c>
      <c r="O55" s="86">
        <f t="shared" si="2"/>
        <v>113674223470.01999</v>
      </c>
      <c r="P55" s="87">
        <f>O55/$O$55</f>
        <v>1</v>
      </c>
    </row>
    <row r="56" spans="2:16" ht="15.75" thickBot="1" x14ac:dyDescent="0.3">
      <c r="B56" s="2"/>
      <c r="C56" s="2"/>
      <c r="D56" s="2"/>
      <c r="E56" s="2"/>
      <c r="F56" s="2"/>
      <c r="G56" s="2"/>
      <c r="H56" s="2"/>
      <c r="I56" s="2"/>
      <c r="K56" s="2"/>
      <c r="L56" s="2"/>
      <c r="M56" s="2"/>
      <c r="N56" s="2"/>
      <c r="O56" s="2"/>
      <c r="P56" s="2"/>
    </row>
    <row r="57" spans="2:16" ht="16.5" thickBot="1" x14ac:dyDescent="0.3">
      <c r="B57" s="93" t="s">
        <v>67</v>
      </c>
      <c r="C57" s="94"/>
      <c r="D57" s="88">
        <f>+D25+D35+D55</f>
        <v>226370894859.44</v>
      </c>
      <c r="E57" s="89"/>
      <c r="F57" s="88">
        <f>+F25+F35+F55</f>
        <v>36606651025.559998</v>
      </c>
      <c r="G57" s="89"/>
      <c r="H57" s="88">
        <f>+H25+H35+H55</f>
        <v>36413461300.410004</v>
      </c>
      <c r="I57" s="89"/>
      <c r="K57" s="88">
        <f>+K25+K35+K55</f>
        <v>230890845784.01001</v>
      </c>
      <c r="L57" s="89">
        <v>0.6986</v>
      </c>
      <c r="M57" s="88">
        <f>+M25+M35+M55</f>
        <v>123604072608.57999</v>
      </c>
      <c r="N57" s="89">
        <v>0.374</v>
      </c>
      <c r="O57" s="88">
        <f>+O25+O35+O55</f>
        <v>123539263862.42999</v>
      </c>
      <c r="P57" s="89">
        <v>0.37380000000000002</v>
      </c>
    </row>
    <row r="60" spans="2:16" x14ac:dyDescent="0.25">
      <c r="K60" s="90"/>
    </row>
  </sheetData>
  <mergeCells count="41">
    <mergeCell ref="C1:Q1"/>
    <mergeCell ref="C2:Q2"/>
    <mergeCell ref="C3:Q3"/>
    <mergeCell ref="E4:Q4"/>
    <mergeCell ref="D5:I5"/>
    <mergeCell ref="B35:C35"/>
    <mergeCell ref="K8:L8"/>
    <mergeCell ref="M8:N8"/>
    <mergeCell ref="O8:P8"/>
    <mergeCell ref="K5:P5"/>
    <mergeCell ref="K6:P6"/>
    <mergeCell ref="D27:I27"/>
    <mergeCell ref="B8:B9"/>
    <mergeCell ref="C8:C9"/>
    <mergeCell ref="D8:E8"/>
    <mergeCell ref="F8:G8"/>
    <mergeCell ref="H8:I8"/>
    <mergeCell ref="B25:C25"/>
    <mergeCell ref="B6:C6"/>
    <mergeCell ref="D6:I6"/>
    <mergeCell ref="B29:B30"/>
    <mergeCell ref="C29:C30"/>
    <mergeCell ref="D29:E29"/>
    <mergeCell ref="F29:G29"/>
    <mergeCell ref="H29:I29"/>
    <mergeCell ref="B55:C55"/>
    <mergeCell ref="B57:C57"/>
    <mergeCell ref="K27:P27"/>
    <mergeCell ref="K29:L29"/>
    <mergeCell ref="M29:N29"/>
    <mergeCell ref="O29:P29"/>
    <mergeCell ref="K37:P37"/>
    <mergeCell ref="K39:L39"/>
    <mergeCell ref="M39:N39"/>
    <mergeCell ref="O39:P39"/>
    <mergeCell ref="D37:I37"/>
    <mergeCell ref="B39:B40"/>
    <mergeCell ref="C39:C40"/>
    <mergeCell ref="D39:E39"/>
    <mergeCell ref="F39:G39"/>
    <mergeCell ref="H39:I39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FFFF51C476AF8458AF92DF1B33BA119" ma:contentTypeVersion="0" ma:contentTypeDescription="Crear nuevo documento." ma:contentTypeScope="" ma:versionID="b17eabb89ec95d6d0533f90e06ab3c5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084265971614a69edcb84b2b4d9927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D8A48E-EF27-421D-B446-72B7CAAD67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6BE3568-C111-4008-A50D-CD21B038B7B9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3B6CF72-07C6-4768-949A-C8C2A33670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Eusebio Raigoso Rojas</dc:creator>
  <cp:lastModifiedBy>Eusebio Raigoso Rojas</cp:lastModifiedBy>
  <dcterms:created xsi:type="dcterms:W3CDTF">2022-08-25T14:57:57Z</dcterms:created>
  <dcterms:modified xsi:type="dcterms:W3CDTF">2022-08-26T12:41:17Z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0x0101001FFFF51C476AF8458AF92DF1B33BA119</vt:lpwstr>
  </property>
</Properties>
</file>