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colciencias\dadiaz\Institucionales\Seguimientos\Seguimientos 2020\"/>
    </mc:Choice>
  </mc:AlternateContent>
  <xr:revisionPtr revIDLastSave="0" documentId="13_ncr:1_{DABF91E7-28ED-4A43-AF22-2DDF2833ED4D}" xr6:coauthVersionLast="41" xr6:coauthVersionMax="41" xr10:uidLastSave="{00000000-0000-0000-0000-000000000000}"/>
  <bookViews>
    <workbookView xWindow="-120" yWindow="-120" windowWidth="29040" windowHeight="15840" xr2:uid="{00000000-000D-0000-FFFF-FFFF00000000}"/>
  </bookViews>
  <sheets>
    <sheet name="EVALUACION POR DEPENDENCIAS" sheetId="1" r:id="rId1"/>
  </sheets>
  <definedNames>
    <definedName name="_xlnm._FilterDatabase" localSheetId="0" hidden="1">'EVALUACION POR DEPENDENCIAS'!$A$5:$K$5</definedName>
    <definedName name="_xlnm.Print_Area" localSheetId="0">'EVALUACION POR DEPENDENCIAS'!$A$1:$K$88</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5" i="1" l="1"/>
  <c r="H46" i="1"/>
  <c r="I44" i="1"/>
  <c r="J39" i="1"/>
  <c r="I42" i="1"/>
  <c r="I39" i="1"/>
  <c r="I20" i="1"/>
  <c r="I13" i="1"/>
  <c r="J20" i="1"/>
  <c r="I65" i="1"/>
  <c r="H66" i="1"/>
  <c r="H67" i="1"/>
  <c r="H68" i="1"/>
  <c r="H69" i="1"/>
  <c r="H70" i="1"/>
  <c r="H65" i="1"/>
  <c r="H49" i="1"/>
  <c r="H50" i="1"/>
  <c r="H51" i="1"/>
  <c r="H52" i="1"/>
  <c r="H53" i="1"/>
  <c r="H48" i="1"/>
  <c r="I6" i="1"/>
  <c r="I8" i="1"/>
  <c r="H10" i="1"/>
  <c r="I10" i="1"/>
  <c r="J6" i="1"/>
  <c r="H34" i="1"/>
  <c r="I32" i="1"/>
  <c r="I28" i="1"/>
  <c r="I30" i="1"/>
  <c r="H35" i="1"/>
  <c r="I35" i="1"/>
  <c r="I36" i="1"/>
  <c r="J28" i="1"/>
  <c r="G31" i="1"/>
  <c r="H21" i="1"/>
  <c r="H41" i="1"/>
  <c r="H17" i="1"/>
  <c r="I17" i="1"/>
  <c r="J17" i="1"/>
  <c r="I41" i="1"/>
  <c r="J65" i="1"/>
  <c r="I61" i="1"/>
  <c r="J61" i="1"/>
  <c r="I58" i="1"/>
  <c r="J58" i="1"/>
  <c r="I55" i="1"/>
  <c r="J55" i="1"/>
  <c r="I48" i="1"/>
  <c r="I51" i="1"/>
  <c r="I52" i="1"/>
  <c r="J48" i="1"/>
  <c r="I22" i="1"/>
  <c r="F72" i="1"/>
</calcChain>
</file>

<file path=xl/sharedStrings.xml><?xml version="1.0" encoding="utf-8"?>
<sst xmlns="http://schemas.openxmlformats.org/spreadsheetml/2006/main" count="123" uniqueCount="106">
  <si>
    <t>Cultura y comunicación de cara al ciudadano</t>
  </si>
  <si>
    <t>DEPENDENCIA</t>
  </si>
  <si>
    <t>% CUMPLIMIENTO PROGRAMA</t>
  </si>
  <si>
    <t>% CUMPLIMIENTO DEPENDENCIA</t>
  </si>
  <si>
    <t>DIRECCION</t>
  </si>
  <si>
    <t>SUBDIRECCION</t>
  </si>
  <si>
    <t>DIRECCION ADMINISTRATIVA Y FINANCIERA</t>
  </si>
  <si>
    <t>SECRETARIA GENERAL</t>
  </si>
  <si>
    <t>DIRECCION DE FOMENTO A LA INVESTIGACION</t>
  </si>
  <si>
    <t>OFICINA DE TECNOLOGIAS DE LA INFORMACION Y LAS COMUNICACIONES</t>
  </si>
  <si>
    <t>OFICINA ASESORA DE PLANEACION</t>
  </si>
  <si>
    <t>DIRECCION DE MENTALIDAD Y CULTURA</t>
  </si>
  <si>
    <t>OFICINA DE CONTROL INTERNO</t>
  </si>
  <si>
    <t>Diseño y evaluación de políticas de CTeI</t>
  </si>
  <si>
    <t>DIRECCION DE DESARROLLO TECNOLOGICO E INNOVACION</t>
  </si>
  <si>
    <t>TOTAL ENTIDAD</t>
  </si>
  <si>
    <t>META ANUAL DEL PROGRAMA</t>
  </si>
  <si>
    <t>PROGRAMA ESTRATEGICO</t>
  </si>
  <si>
    <t>% CUMPLIMIENTO META ANUAL DEL PROGRAMA</t>
  </si>
  <si>
    <t>100% cumplimiento en la reducción de tiempos, requisitos o documentos en procedimientos seleccionados</t>
  </si>
  <si>
    <t>100% de avance en el plan de racionalización de trámites</t>
  </si>
  <si>
    <t>OBJETIVO ESTRATEGICO</t>
  </si>
  <si>
    <t>GUILLERMO ALBA CARDENAS</t>
  </si>
  <si>
    <t>Jefe Oficina de Control Interno</t>
  </si>
  <si>
    <t>META</t>
  </si>
  <si>
    <t>VALOR</t>
  </si>
  <si>
    <t>85% de satisfacción de usuarios</t>
  </si>
  <si>
    <t>Consolidar la institucionalidad y gobernanza de Colciencias como rector del SNCTeI en articulación con el SNCCTeI</t>
  </si>
  <si>
    <t>Fortalecimiento de Colciencias con Gobierno Central y Gestión Regional de la CTeI</t>
  </si>
  <si>
    <t>77% Aprobación de recursos por año en el Fondo de Ciencia, Tecnología e Innovación del SGR</t>
  </si>
  <si>
    <t>Posicionamiento, visibilización y articulación de la CTeI con actores internacionales</t>
  </si>
  <si>
    <t>11 Alianzas Estratégicas internacionales fortalecidas y nuevas en términos de recursos y capital político para el posicionamiento de Colciencias</t>
  </si>
  <si>
    <t xml:space="preserve">Conservar y usar sosteniblemente la biodiversidad por medio de la CTeI para contribuir al desarrollo de la Bioeconomía en Colombia </t>
  </si>
  <si>
    <t>Colombia Bio</t>
  </si>
  <si>
    <t>4 Expediciones Científcas Realizadas</t>
  </si>
  <si>
    <t>Comunicamos lo que Hacemos - Comunicación Estratégica Institucional</t>
  </si>
  <si>
    <t>100 % de programas estratégicos priorizados comunicados</t>
  </si>
  <si>
    <t>Fomentar una Colciencias Integral, Efectiva e Innovadora (IE+i)</t>
  </si>
  <si>
    <t>100 % de formulación y acompañamiento de Documentos de política</t>
  </si>
  <si>
    <t>Fomentar la formación del capital humano en CTeI y vincularlo a Entidades del SNCTeI</t>
  </si>
  <si>
    <t>Generar una cultura que valore, gestione y apropie la CTeI</t>
  </si>
  <si>
    <t>Ondas 4.0</t>
  </si>
  <si>
    <t>Difusión de la CTeI</t>
  </si>
  <si>
    <t>3.500 Niños, niñas y adolescentes certificados en procesos de fortalecimiento de sus capacidades en investigación y creación a través del Programa Ondas y sus entidades aliadas</t>
  </si>
  <si>
    <t xml:space="preserve">25 espacios que promueven la  Interacción de la sociedad con la CTeI* </t>
  </si>
  <si>
    <t>Impulsar la innovación y el desarrollo tecnológico para la transformación social y productiva</t>
  </si>
  <si>
    <t>100% Porcentaje de asignación del cupo de inversión para deducción y descuento tributario</t>
  </si>
  <si>
    <t>600 Organizaciones articuladas en los Pactos por la innovación (contenido de empresas, entidades, organizaciones firmantes del pacto/s)</t>
  </si>
  <si>
    <t>Incentivos tributarios en CTeI</t>
  </si>
  <si>
    <t>Innovación Empresarial</t>
  </si>
  <si>
    <t>100% de avance en la evaluación de documentos de política</t>
  </si>
  <si>
    <t>100% Implementación del plan bienal de convocatorias (Incluye diseño y desarrollo con banco de proyectos elegeibles)</t>
  </si>
  <si>
    <t>23 Proyectos de CTeI</t>
  </si>
  <si>
    <t>1 billón de pesos en inversión en proyectos de CTeI que acceden a los incentivos trtibutarios en inversión (Deducción y Descuento)</t>
  </si>
  <si>
    <t>Fortalecer la investigación y producción científica y tecnológica con calidad internacional</t>
  </si>
  <si>
    <t>Programas y Proyectos de CTeI</t>
  </si>
  <si>
    <t>Fortalecimiento de la infraestructura (institucionalidad) de CTeI (Redes de conocimiento, Centros de Investigación, Laboratorios)</t>
  </si>
  <si>
    <t>Publicaciones científicas</t>
  </si>
  <si>
    <t>178 Proyectos de CTeI</t>
  </si>
  <si>
    <t>1:2 Relación de recursos Colciencias vs los recursos del Sector Privado y entidades de gobierno</t>
  </si>
  <si>
    <t>15 Proyectos de CTeI</t>
  </si>
  <si>
    <t xml:space="preserve">12.000 Artículos científicos publicados por investigadores colombianos en revistas científicas especializadas </t>
  </si>
  <si>
    <t>0,88 (Citaciones de impacto en producción científica y colaboración internacional)</t>
  </si>
  <si>
    <t>Jóvenes Investigadores e Innovadores</t>
  </si>
  <si>
    <t>680 Jóvenes investigadores e innovadores apoyados por Colciencias y aliados</t>
  </si>
  <si>
    <t xml:space="preserve">     Formación y vinculación de capital humano de alto nivel</t>
  </si>
  <si>
    <t>930 Becas, créditos beca para la formación de doctores apoyadas por Colciencias y aliados</t>
  </si>
  <si>
    <t>1.965 Becas, créditos beca para la formación de maestría apoyadas por Colciencias y aliados</t>
  </si>
  <si>
    <t>200 Estancias posdoctorales apoyadas por Colciencias y aliados</t>
  </si>
  <si>
    <t>Apoyo a la I+D+i  para promover y fortalecer alianzas entre actores  del SNCTI</t>
  </si>
  <si>
    <t>Estrategia Nacional de Propiedad Intelectual</t>
  </si>
  <si>
    <t>Apoyo a emprendimientos de base tecnológica y transferencia de conocimiento</t>
  </si>
  <si>
    <t>479 Empresas con capacidades en gestión de innovación</t>
  </si>
  <si>
    <t>10 Proyectos en Alianzas estratégicas entre actores del sistema de CTI para apoyar la implementación de nuevas tecnologías basadas en gestión de conocimiento científico, tecnológico e innovación</t>
  </si>
  <si>
    <t>5 Acuerdos de transferencia de tecnología y/o conocimiento</t>
  </si>
  <si>
    <t>500 solicitudes de patentes por residentes en Oficina Nacional colombiana</t>
  </si>
  <si>
    <t>12 Empresas de base científica, tecnológica e innovación apoyadas en sus procesos de creación y fortalecimiento.</t>
  </si>
  <si>
    <t>6 Acuerdos de transferencia de tecnología y/o conocimiento</t>
  </si>
  <si>
    <t>4000 Personas que participan en espacios de  valor para la socialización de la CTeI</t>
  </si>
  <si>
    <t xml:space="preserve">65%  de canales de TV pública regionales y nacionales con contenido CTeI </t>
  </si>
  <si>
    <t>Apropiación Social de la CTeI</t>
  </si>
  <si>
    <t>10 comunidades y/o grupos de interés que se fortalecen a través de procesos de Apropiación Social de Conocimiento y cultura científica</t>
  </si>
  <si>
    <t>100% de cumplimiento de los requisitos  priorizados de transparencia en Colciencias</t>
  </si>
  <si>
    <t>10 Bioproductos generados</t>
  </si>
  <si>
    <t>95.000 Registros Biológicos</t>
  </si>
  <si>
    <t>100% de cumplimiento de los requisitos  priorizados de Gobierno Digital en Colciencias</t>
  </si>
  <si>
    <t>Por una gestión administrativa y financiera eficiente e innovadora</t>
  </si>
  <si>
    <t>Gobierno y Gestión de TIC para la CTeI</t>
  </si>
  <si>
    <t>100% de cumplimiento de los requisitos  priorizadas de transparencia</t>
  </si>
  <si>
    <t>100% de cumplimiento de los requisitos  priorizados de Gobierno Digital</t>
  </si>
  <si>
    <t>45% Avance en la implementación de la Gobernabilidad y Gestión de TIC para la CTeI</t>
  </si>
  <si>
    <t>100% de cumplimiento de los requisitos  priorizados de transparencia</t>
  </si>
  <si>
    <t>100% cumplimiento de requisitos priorizados de transparencia en Colciencias</t>
  </si>
  <si>
    <t>90,3 % en la calificación de Gestión Estratégica para un talento humano integro, efectivo e innovador.</t>
  </si>
  <si>
    <t>Apoyo contractual y jurídico eficiente</t>
  </si>
  <si>
    <t>Gestión para un talento humano integro efectivo e innovador</t>
  </si>
  <si>
    <t>Fortalecimiento del enfoque hacia la prevención y el autocontrol</t>
  </si>
  <si>
    <t>100% de ejecución de las auditorías, seguimientos y evaluaciones</t>
  </si>
  <si>
    <t>Pacto por un Direccionamiento Estratégico que genere valor público</t>
  </si>
  <si>
    <t>100% cumplimiento en la formulación, acompañamiento, seguimiento y evaluación de planes e instrumentos de la planeación</t>
  </si>
  <si>
    <t>66% Índice de madurez del SGC</t>
  </si>
  <si>
    <t>PUBLICADO PAGINA WEB COLCIENCIAS:
Informe elaborado y publicado el 30 de Enero de 2020
https://minciencias.gov.co/quienes_somos/control/informes</t>
  </si>
  <si>
    <r>
      <t xml:space="preserve">OFICINA DE CONTROL INTERNO
</t>
    </r>
    <r>
      <rPr>
        <b/>
        <sz val="24"/>
        <color theme="1"/>
        <rFont val="Calibri"/>
        <family val="2"/>
        <scheme val="minor"/>
      </rPr>
      <t>INFORME DE EVALUACIÓN POR DEPENDENCIAS VIGENCIA 2019
30-ENE-2020</t>
    </r>
  </si>
  <si>
    <r>
      <rPr>
        <b/>
        <sz val="16"/>
        <color theme="1"/>
        <rFont val="Calibri"/>
        <family val="2"/>
        <scheme val="minor"/>
      </rPr>
      <t xml:space="preserve">FUENTE DE INFORMACIÓN
</t>
    </r>
    <r>
      <rPr>
        <sz val="16"/>
        <color theme="1"/>
        <rFont val="Calibri"/>
        <family val="2"/>
        <scheme val="minor"/>
      </rPr>
      <t xml:space="preserve">
Para la elaboración del presente informe se tomo como insumo el Seguimiento al Plan de Accion Institucional con corte al 31 de diciembre de 2019, entregado por la Oficina Asesora de Planeacion e Innovación Institucional, al igual que la información registrada por cada dependencia en el Sistema GINA, en concordancia con los lineamientos establecidos en la Circular No. 04 de 2005, emanada por el Consejo Asesor del Gobierno Nacional en materia de Control Interno de las entidades del orden Nacional y Territorial</t>
    </r>
  </si>
  <si>
    <r>
      <t>EVALUACIÓN DE LA OFICINA DE CONTROL INTERNO A LOS COMPROMISOS DE LAS DEPENDENCIAS</t>
    </r>
    <r>
      <rPr>
        <sz val="16"/>
        <color theme="1"/>
        <rFont val="Calibri"/>
        <family val="2"/>
        <scheme val="minor"/>
      </rPr>
      <t xml:space="preserve">
Evaluación CUANTITATIVA: Para la evaluación objetiva del cumplimiento del grado de ejecución de cada una de las dependencias de la entidad en relación al grado de ejecución de los compromisos adquiridos en la Planeación Institucional, la Oficina de Control Interno tomo como criterio valido, el cumplimiento de cada una de las metas establecidas como META ANUAL DEL PROGRAMA para cada dependencia y relacionadas en la columna denominada "% DE CUMPLIMIENTO DE META DEL PROGRAMA" tomada del sistema de Información GINA,  que corresponde al indicador cuantitativo de cumplimiento de cada meta.
Para los programas que tienen más de una meta se tomo el criterio de equiponderación de cada una, al no existir una definición especifica de ponderaciones para cada meta dentro de cada programa.
Evaluación CUALITATIVA: Para esta evaluación, se tomaron en cuenta las observaciones y comentarios reportados en el sistema GINA, realizados por cada dependencia en particular, y los entregados en el Seguimiento al Plan de Accion institucional por la Oficina Asesora de Planeacion e Innovación Institucional.</t>
    </r>
  </si>
  <si>
    <r>
      <rPr>
        <b/>
        <sz val="16"/>
        <color theme="1"/>
        <rFont val="Calibri"/>
        <family val="2"/>
        <scheme val="minor"/>
      </rPr>
      <t xml:space="preserve">RECOMENDACIONES DE LA OFICINA DE CONTROL INTERNO
</t>
    </r>
    <r>
      <rPr>
        <sz val="16"/>
        <color theme="1"/>
        <rFont val="Calibri"/>
        <family val="2"/>
        <scheme val="minor"/>
      </rPr>
      <t xml:space="preserve">
Para efecto de poder darle pesos relativos a cada PROGRAMA ESTRATÉGICO dentro de cada OBJETIVO ESTRATÉGICO y a cada META ANUAL DE PROGRAMA dentro de cada PROGRAMA ESTRATÉGICO, se recomienda NUEVAMENTE a la Oficina Asesora de Planeacion e Innovación Institucional, se evalué la posibilidad para los próximos planes de acción institucional, realizar las ponderaciones respectivas, de acuerdo a la importancia y relevancia que cada una represente dentro del respectivo programa y objetivo.
De igual manera se recomienda a las areas, que el reporte de los posibles ajustes tanto a las metas como a los resultados de ejecución de las mismas, se hagan de manera en oportuna en el sistema GINA, durante la ejecución del Plan y en coordinación y concertación con la Oficina Asesora de Planeación, ya que los ajustes que se hagan posteriores al cierre de la vigencia, no se podrán tener en cuenta para efectos de esta evaluación.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</si>
</sst>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24"/>
      <color theme="1"/>
      <name val="Calibri"/>
      <family val="2"/>
      <scheme val="minor"/>
    </font>
    <font>
      <b/>
      <sz val="22"/>
      <color theme="1"/>
      <name val="Calibri"/>
      <family val="2"/>
      <scheme val="minor"/>
    </font>
    <font>
      <sz val="11"/>
      <name val="Segoe UI"/>
      <family val="2"/>
    </font>
    <font>
      <sz val="11"/>
      <color theme="1"/>
      <name val="Segoe UI"/>
      <family val="2"/>
    </font>
    <font>
      <sz val="16"/>
      <color theme="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8" tint="0.39997558519241921"/>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26">
    <xf numFmtId="0" fontId="0" fillId="0" borderId="0" xfId="0"/>
    <xf numFmtId="0" fontId="0" fillId="0" borderId="0" xfId="0" applyAlignment="1">
      <alignment horizontal="center" vertical="center" wrapText="1"/>
    </xf>
    <xf numFmtId="9" fontId="0" fillId="0" borderId="0" xfId="1" applyFont="1" applyAlignment="1">
      <alignment horizontal="center" vertical="center" wrapText="1"/>
    </xf>
    <xf numFmtId="0" fontId="0" fillId="0" borderId="0" xfId="0" applyFont="1" applyAlignment="1">
      <alignment horizontal="center" vertical="center" wrapText="1"/>
    </xf>
    <xf numFmtId="0" fontId="0" fillId="5" borderId="1" xfId="0" applyFill="1" applyBorder="1" applyAlignment="1">
      <alignment horizontal="center" vertical="center" wrapText="1"/>
    </xf>
    <xf numFmtId="0" fontId="3" fillId="5" borderId="2" xfId="0" applyFont="1" applyFill="1" applyBorder="1" applyAlignment="1">
      <alignment vertical="center" wrapText="1"/>
    </xf>
    <xf numFmtId="164" fontId="0" fillId="0" borderId="0" xfId="1" applyNumberFormat="1" applyFont="1" applyAlignment="1">
      <alignment horizontal="center" vertical="center" wrapText="1"/>
    </xf>
    <xf numFmtId="0" fontId="2" fillId="2" borderId="10" xfId="0" applyFont="1" applyFill="1" applyBorder="1" applyAlignment="1">
      <alignment horizontal="center" vertical="center" wrapText="1"/>
    </xf>
    <xf numFmtId="0" fontId="0" fillId="7" borderId="17" xfId="0" applyFont="1" applyFill="1" applyBorder="1" applyAlignment="1">
      <alignment horizontal="center" vertical="center" wrapText="1"/>
    </xf>
    <xf numFmtId="164" fontId="2" fillId="2" borderId="10" xfId="1" applyNumberFormat="1" applyFont="1" applyFill="1" applyBorder="1" applyAlignment="1">
      <alignment horizontal="center" vertical="center" wrapText="1"/>
    </xf>
    <xf numFmtId="9" fontId="2" fillId="2" borderId="10" xfId="1" applyFont="1" applyFill="1" applyBorder="1" applyAlignment="1">
      <alignment horizontal="center" vertical="center" wrapText="1"/>
    </xf>
    <xf numFmtId="0" fontId="0" fillId="0" borderId="0" xfId="0" applyBorder="1" applyAlignment="1">
      <alignment horizontal="center" vertical="center" wrapText="1"/>
    </xf>
    <xf numFmtId="0" fontId="0" fillId="7" borderId="10" xfId="0" applyFill="1" applyBorder="1" applyAlignment="1">
      <alignment horizontal="center" vertical="center" wrapText="1"/>
    </xf>
    <xf numFmtId="164" fontId="0" fillId="7" borderId="10" xfId="1"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wrapText="1"/>
    </xf>
    <xf numFmtId="0" fontId="2" fillId="2" borderId="10" xfId="0" applyNumberFormat="1" applyFont="1" applyFill="1" applyBorder="1" applyAlignment="1">
      <alignment horizontal="center" vertical="center" wrapText="1"/>
    </xf>
    <xf numFmtId="0" fontId="0" fillId="0" borderId="18" xfId="0" applyNumberFormat="1" applyFont="1" applyFill="1" applyBorder="1" applyAlignment="1">
      <alignment horizontal="center" vertical="center" wrapText="1"/>
    </xf>
    <xf numFmtId="0" fontId="0" fillId="7" borderId="10" xfId="0" applyNumberFormat="1" applyFill="1" applyBorder="1" applyAlignment="1">
      <alignment horizontal="center" vertical="center" wrapText="1"/>
    </xf>
    <xf numFmtId="0" fontId="0" fillId="0" borderId="0" xfId="0" applyNumberFormat="1" applyAlignment="1">
      <alignment horizontal="center" vertical="center" wrapText="1"/>
    </xf>
    <xf numFmtId="0" fontId="0" fillId="8" borderId="0" xfId="0" applyFill="1" applyAlignment="1">
      <alignment horizontal="center" vertical="center" wrapText="1"/>
    </xf>
    <xf numFmtId="0" fontId="0" fillId="8" borderId="0" xfId="0" applyNumberFormat="1" applyFill="1" applyAlignment="1">
      <alignment horizontal="center" vertical="center" wrapText="1"/>
    </xf>
    <xf numFmtId="164" fontId="0" fillId="8" borderId="0" xfId="1" applyNumberFormat="1" applyFont="1" applyFill="1" applyAlignment="1">
      <alignment horizontal="center" vertical="center" wrapText="1"/>
    </xf>
    <xf numFmtId="9" fontId="0" fillId="8" borderId="0" xfId="1" applyFont="1" applyFill="1" applyAlignment="1">
      <alignment horizontal="center" vertical="center" wrapText="1"/>
    </xf>
    <xf numFmtId="0" fontId="0" fillId="8" borderId="0" xfId="0" applyFill="1" applyBorder="1" applyAlignment="1">
      <alignment horizontal="center" vertical="center" wrapText="1"/>
    </xf>
    <xf numFmtId="0" fontId="3" fillId="8" borderId="0" xfId="0" applyFont="1" applyFill="1" applyBorder="1" applyAlignment="1">
      <alignment vertical="center" wrapText="1"/>
    </xf>
    <xf numFmtId="0" fontId="3" fillId="8" borderId="0" xfId="0" applyFont="1" applyFill="1" applyBorder="1" applyAlignment="1">
      <alignment horizontal="center" vertical="center" wrapText="1"/>
    </xf>
    <xf numFmtId="0" fontId="3" fillId="8" borderId="0" xfId="0" applyNumberFormat="1"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0" xfId="0" applyNumberFormat="1" applyFont="1" applyFill="1" applyBorder="1" applyAlignment="1">
      <alignment horizontal="center" vertical="center" wrapText="1"/>
    </xf>
    <xf numFmtId="164" fontId="2" fillId="8" borderId="0" xfId="1" applyNumberFormat="1" applyFont="1" applyFill="1" applyBorder="1" applyAlignment="1">
      <alignment horizontal="center" vertical="center" wrapText="1"/>
    </xf>
    <xf numFmtId="9" fontId="2" fillId="8" borderId="0" xfId="1" applyFont="1" applyFill="1" applyBorder="1" applyAlignment="1">
      <alignment horizontal="center" vertical="center" wrapText="1"/>
    </xf>
    <xf numFmtId="0" fontId="0" fillId="8" borderId="0" xfId="0" applyFont="1" applyFill="1" applyBorder="1" applyAlignment="1">
      <alignment horizontal="center" vertical="center" wrapText="1"/>
    </xf>
    <xf numFmtId="0" fontId="0" fillId="8" borderId="0" xfId="0" applyNumberFormat="1" applyFont="1" applyFill="1" applyBorder="1" applyAlignment="1">
      <alignment horizontal="center" vertical="center" wrapText="1"/>
    </xf>
    <xf numFmtId="164" fontId="0" fillId="8" borderId="0" xfId="1" applyNumberFormat="1" applyFont="1" applyFill="1" applyBorder="1" applyAlignment="1">
      <alignment horizontal="center" vertical="center" wrapText="1"/>
    </xf>
    <xf numFmtId="9" fontId="1" fillId="8" borderId="0" xfId="1" applyFont="1" applyFill="1" applyBorder="1" applyAlignment="1">
      <alignment horizontal="center" vertical="center" wrapText="1"/>
    </xf>
    <xf numFmtId="9" fontId="0" fillId="8" borderId="0" xfId="0" applyNumberFormat="1" applyFont="1" applyFill="1" applyBorder="1" applyAlignment="1">
      <alignment horizontal="center" vertical="center" wrapText="1"/>
    </xf>
    <xf numFmtId="9" fontId="0" fillId="8" borderId="0" xfId="1" applyFont="1" applyFill="1" applyBorder="1" applyAlignment="1">
      <alignment horizontal="center" vertical="center" wrapText="1"/>
    </xf>
    <xf numFmtId="0" fontId="0" fillId="8" borderId="0" xfId="0" applyNumberFormat="1" applyFill="1" applyBorder="1" applyAlignment="1">
      <alignment horizontal="center" vertical="center" wrapText="1"/>
    </xf>
    <xf numFmtId="9" fontId="0" fillId="8" borderId="0" xfId="0" applyNumberFormat="1" applyFill="1" applyBorder="1" applyAlignment="1">
      <alignment horizontal="center" vertical="center" wrapText="1"/>
    </xf>
    <xf numFmtId="0" fontId="5" fillId="8" borderId="0" xfId="0" applyFont="1" applyFill="1" applyBorder="1" applyAlignment="1">
      <alignment vertical="center" wrapText="1"/>
    </xf>
    <xf numFmtId="0" fontId="0" fillId="8" borderId="0" xfId="1" applyNumberFormat="1" applyFont="1" applyFill="1" applyAlignment="1">
      <alignment horizontal="center" vertical="center" wrapText="1"/>
    </xf>
    <xf numFmtId="0" fontId="0" fillId="8" borderId="0" xfId="0" applyFont="1" applyFill="1" applyAlignment="1">
      <alignment horizontal="center" vertical="center" wrapText="1"/>
    </xf>
    <xf numFmtId="164" fontId="0" fillId="7" borderId="18" xfId="1" applyNumberFormat="1" applyFont="1" applyFill="1" applyBorder="1" applyAlignment="1">
      <alignment horizontal="center" vertical="center" wrapText="1"/>
    </xf>
    <xf numFmtId="0" fontId="0" fillId="0" borderId="11" xfId="0" applyFill="1" applyBorder="1" applyAlignment="1">
      <alignment horizontal="center" vertical="center" wrapText="1"/>
    </xf>
    <xf numFmtId="0" fontId="0" fillId="0" borderId="13" xfId="0" applyFill="1" applyBorder="1" applyAlignment="1">
      <alignment horizontal="center" vertical="center" wrapText="1"/>
    </xf>
    <xf numFmtId="0" fontId="0" fillId="7" borderId="18"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7" borderId="6" xfId="0"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0" xfId="0" applyAlignment="1">
      <alignment horizontal="center" vertical="center" wrapText="1"/>
    </xf>
    <xf numFmtId="9" fontId="0" fillId="7" borderId="18" xfId="1" applyFont="1" applyFill="1" applyBorder="1" applyAlignment="1">
      <alignment horizontal="center" vertical="center" wrapText="1"/>
    </xf>
    <xf numFmtId="9" fontId="0" fillId="7" borderId="21" xfId="1" applyFont="1" applyFill="1" applyBorder="1" applyAlignment="1">
      <alignment horizontal="center" vertical="center" wrapText="1"/>
    </xf>
    <xf numFmtId="0" fontId="1" fillId="7" borderId="18" xfId="1" applyNumberFormat="1" applyFont="1" applyFill="1" applyBorder="1" applyAlignment="1">
      <alignment horizontal="center" vertical="center" wrapText="1"/>
    </xf>
    <xf numFmtId="9" fontId="1" fillId="7" borderId="11" xfId="1" applyNumberFormat="1" applyFont="1" applyFill="1" applyBorder="1" applyAlignment="1">
      <alignment horizontal="center" vertical="center" wrapText="1"/>
    </xf>
    <xf numFmtId="9" fontId="1" fillId="0" borderId="18" xfId="1" applyNumberFormat="1" applyFont="1" applyFill="1" applyBorder="1" applyAlignment="1">
      <alignment horizontal="center" vertical="center" wrapText="1"/>
    </xf>
    <xf numFmtId="9" fontId="1" fillId="7" borderId="18" xfId="1" applyNumberFormat="1" applyFont="1" applyFill="1" applyBorder="1" applyAlignment="1">
      <alignment horizontal="center" vertical="center" wrapText="1"/>
    </xf>
    <xf numFmtId="9" fontId="0" fillId="0" borderId="18" xfId="1" applyFont="1" applyFill="1" applyBorder="1" applyAlignment="1">
      <alignment horizontal="center" vertical="center" wrapText="1"/>
    </xf>
    <xf numFmtId="0" fontId="0" fillId="0" borderId="10" xfId="0" applyFont="1" applyFill="1" applyBorder="1" applyAlignment="1">
      <alignment horizontal="center" vertical="center" wrapText="1"/>
    </xf>
    <xf numFmtId="9" fontId="0" fillId="0" borderId="10" xfId="1" applyFont="1" applyFill="1" applyBorder="1" applyAlignment="1">
      <alignment horizontal="center" vertical="center" wrapText="1"/>
    </xf>
    <xf numFmtId="0" fontId="0" fillId="7" borderId="10" xfId="0" applyFont="1" applyFill="1" applyBorder="1" applyAlignment="1">
      <alignment horizontal="center" vertical="center" wrapText="1"/>
    </xf>
    <xf numFmtId="9" fontId="1" fillId="7" borderId="10" xfId="1" applyFont="1" applyFill="1" applyBorder="1" applyAlignment="1">
      <alignment horizontal="center" vertical="center" wrapText="1"/>
    </xf>
    <xf numFmtId="9" fontId="1" fillId="7" borderId="10" xfId="1" applyNumberFormat="1" applyFont="1" applyFill="1" applyBorder="1" applyAlignment="1">
      <alignment horizontal="center" vertical="center" wrapText="1"/>
    </xf>
    <xf numFmtId="0" fontId="0" fillId="0" borderId="10" xfId="0" applyNumberFormat="1" applyFont="1" applyFill="1" applyBorder="1" applyAlignment="1">
      <alignment horizontal="center" vertical="center" wrapText="1"/>
    </xf>
    <xf numFmtId="9" fontId="1" fillId="0" borderId="10" xfId="1" applyNumberFormat="1" applyFont="1" applyFill="1" applyBorder="1" applyAlignment="1">
      <alignment horizontal="center" vertical="center" wrapText="1"/>
    </xf>
    <xf numFmtId="0" fontId="1" fillId="7" borderId="10" xfId="1" applyNumberFormat="1" applyFont="1" applyFill="1" applyBorder="1" applyAlignment="1">
      <alignment horizontal="center" vertical="center" wrapText="1"/>
    </xf>
    <xf numFmtId="0" fontId="0" fillId="0" borderId="10" xfId="0" applyNumberFormat="1" applyFill="1" applyBorder="1" applyAlignment="1">
      <alignment horizontal="center" vertical="center" wrapText="1"/>
    </xf>
    <xf numFmtId="164" fontId="0" fillId="0" borderId="10" xfId="1" applyNumberFormat="1" applyFont="1" applyFill="1" applyBorder="1" applyAlignment="1">
      <alignment horizontal="center" vertical="center" wrapText="1"/>
    </xf>
    <xf numFmtId="9" fontId="0" fillId="0" borderId="22" xfId="1" applyFont="1" applyFill="1" applyBorder="1" applyAlignment="1">
      <alignment horizontal="center" vertical="center" wrapText="1"/>
    </xf>
    <xf numFmtId="9" fontId="0" fillId="7" borderId="10" xfId="1" applyNumberFormat="1" applyFont="1" applyFill="1" applyBorder="1" applyAlignment="1">
      <alignment horizontal="center" vertical="center" wrapText="1"/>
    </xf>
    <xf numFmtId="0" fontId="0" fillId="0" borderId="6" xfId="0" applyFill="1" applyBorder="1" applyAlignment="1">
      <alignment horizontal="center" vertical="center" wrapText="1"/>
    </xf>
    <xf numFmtId="9" fontId="0" fillId="0" borderId="11" xfId="1" applyFont="1" applyFill="1" applyBorder="1" applyAlignment="1">
      <alignment horizontal="center" vertical="center" wrapText="1"/>
    </xf>
    <xf numFmtId="1" fontId="0" fillId="0" borderId="11" xfId="1" applyNumberFormat="1" applyFont="1" applyFill="1" applyBorder="1" applyAlignment="1">
      <alignment horizontal="center" vertical="center" wrapText="1"/>
    </xf>
    <xf numFmtId="1" fontId="0" fillId="0" borderId="7" xfId="1" applyNumberFormat="1" applyFont="1" applyFill="1" applyBorder="1" applyAlignment="1">
      <alignment horizontal="center" vertical="center" wrapText="1"/>
    </xf>
    <xf numFmtId="0" fontId="0" fillId="0" borderId="12" xfId="0" applyNumberFormat="1" applyFill="1" applyBorder="1" applyAlignment="1">
      <alignment horizontal="center" vertical="center" wrapText="1"/>
    </xf>
    <xf numFmtId="9" fontId="0" fillId="0" borderId="10" xfId="1" applyNumberFormat="1" applyFont="1" applyFill="1" applyBorder="1" applyAlignment="1">
      <alignment horizontal="center" vertical="center" wrapText="1"/>
    </xf>
    <xf numFmtId="9" fontId="0" fillId="0" borderId="18" xfId="1" applyNumberFormat="1" applyFont="1" applyFill="1" applyBorder="1" applyAlignment="1">
      <alignment horizontal="center" vertical="center" wrapText="1"/>
    </xf>
    <xf numFmtId="9" fontId="0" fillId="0" borderId="11" xfId="1" applyNumberFormat="1" applyFont="1" applyFill="1" applyBorder="1" applyAlignment="1">
      <alignment horizontal="center" vertical="center" wrapText="1"/>
    </xf>
    <xf numFmtId="9" fontId="1" fillId="8" borderId="0" xfId="1" applyNumberFormat="1" applyFont="1" applyFill="1" applyBorder="1" applyAlignment="1">
      <alignment horizontal="center" vertical="center" wrapText="1"/>
    </xf>
    <xf numFmtId="9" fontId="0" fillId="8" borderId="0" xfId="1" applyNumberFormat="1" applyFont="1" applyFill="1" applyBorder="1" applyAlignment="1">
      <alignment horizontal="center" vertical="center" wrapText="1"/>
    </xf>
    <xf numFmtId="9" fontId="0" fillId="7" borderId="16" xfId="1" applyNumberFormat="1" applyFont="1" applyFill="1" applyBorder="1" applyAlignment="1">
      <alignment horizontal="center" vertical="center" wrapText="1"/>
    </xf>
    <xf numFmtId="9" fontId="0" fillId="7" borderId="18" xfId="1" applyNumberFormat="1" applyFont="1" applyFill="1" applyBorder="1" applyAlignment="1">
      <alignment horizontal="center" vertical="center" wrapText="1"/>
    </xf>
    <xf numFmtId="0" fontId="0" fillId="7" borderId="11" xfId="0" applyFont="1" applyFill="1" applyBorder="1" applyAlignment="1">
      <alignment horizontal="center" vertical="center" wrapText="1"/>
    </xf>
    <xf numFmtId="0" fontId="0" fillId="7" borderId="10" xfId="0" applyNumberFormat="1" applyFont="1" applyFill="1" applyBorder="1" applyAlignment="1">
      <alignment horizontal="center" vertical="center" wrapText="1"/>
    </xf>
    <xf numFmtId="0" fontId="1" fillId="0" borderId="10" xfId="1" applyNumberFormat="1" applyFont="1" applyFill="1" applyBorder="1" applyAlignment="1">
      <alignment horizontal="center" vertical="center" wrapText="1"/>
    </xf>
    <xf numFmtId="0" fontId="0" fillId="7" borderId="2" xfId="0" applyFont="1" applyFill="1" applyBorder="1" applyAlignment="1">
      <alignment horizontal="center" vertical="center" wrapText="1"/>
    </xf>
    <xf numFmtId="0" fontId="7" fillId="7" borderId="10" xfId="0" applyFont="1" applyFill="1" applyBorder="1" applyAlignment="1">
      <alignment horizontal="center" vertical="center" wrapText="1"/>
    </xf>
    <xf numFmtId="3" fontId="7" fillId="7" borderId="1"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1" fillId="0" borderId="0" xfId="1" applyNumberFormat="1" applyFont="1" applyFill="1" applyBorder="1" applyAlignment="1">
      <alignment horizontal="center" vertical="center" wrapText="1"/>
    </xf>
    <xf numFmtId="9" fontId="1" fillId="0" borderId="1" xfId="1"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9" fontId="1" fillId="0" borderId="10" xfId="1" applyFont="1" applyFill="1" applyBorder="1" applyAlignment="1">
      <alignment horizontal="center" vertical="center" wrapText="1"/>
    </xf>
    <xf numFmtId="0" fontId="1" fillId="7" borderId="11" xfId="1" applyNumberFormat="1" applyFont="1" applyFill="1" applyBorder="1" applyAlignment="1">
      <alignment horizontal="center" vertical="center" wrapText="1"/>
    </xf>
    <xf numFmtId="9" fontId="0" fillId="7" borderId="23" xfId="1" applyFont="1" applyFill="1" applyBorder="1" applyAlignment="1">
      <alignment horizontal="center" vertical="center" wrapText="1"/>
    </xf>
    <xf numFmtId="9" fontId="0" fillId="0" borderId="16" xfId="1" applyFont="1" applyFill="1" applyBorder="1" applyAlignment="1">
      <alignment horizontal="center" vertical="center" wrapText="1"/>
    </xf>
    <xf numFmtId="9" fontId="0" fillId="0" borderId="17" xfId="1" applyFont="1" applyFill="1" applyBorder="1" applyAlignment="1">
      <alignment horizontal="center" vertical="center" wrapText="1"/>
    </xf>
    <xf numFmtId="9" fontId="0" fillId="7" borderId="10" xfId="1" applyFont="1" applyFill="1" applyBorder="1" applyAlignment="1">
      <alignment horizontal="center" vertical="center" wrapText="1"/>
    </xf>
    <xf numFmtId="0" fontId="6" fillId="7" borderId="18" xfId="0" applyFont="1" applyFill="1" applyBorder="1" applyAlignment="1">
      <alignment horizontal="center" vertical="center" wrapText="1"/>
    </xf>
    <xf numFmtId="9" fontId="6" fillId="7" borderId="18" xfId="1" applyFont="1" applyFill="1" applyBorder="1" applyAlignment="1">
      <alignment horizontal="center" vertical="center" wrapText="1"/>
    </xf>
    <xf numFmtId="0" fontId="6" fillId="7" borderId="16" xfId="0" applyFont="1" applyFill="1" applyBorder="1" applyAlignment="1">
      <alignment horizontal="center" vertical="center" wrapText="1"/>
    </xf>
    <xf numFmtId="9" fontId="6" fillId="7" borderId="16" xfId="1" applyFont="1" applyFill="1" applyBorder="1" applyAlignment="1">
      <alignment horizontal="center" vertical="center" wrapText="1"/>
    </xf>
    <xf numFmtId="0" fontId="6" fillId="7" borderId="17" xfId="0" applyFont="1" applyFill="1" applyBorder="1" applyAlignment="1">
      <alignment horizontal="center" vertical="center" wrapText="1"/>
    </xf>
    <xf numFmtId="9" fontId="6" fillId="7" borderId="17" xfId="1" applyFont="1" applyFill="1" applyBorder="1" applyAlignment="1">
      <alignment horizontal="center" vertical="center" wrapText="1"/>
    </xf>
    <xf numFmtId="9" fontId="0" fillId="7" borderId="17" xfId="1" applyNumberFormat="1" applyFont="1" applyFill="1" applyBorder="1" applyAlignment="1">
      <alignment horizontal="center" vertical="center" wrapText="1"/>
    </xf>
    <xf numFmtId="9" fontId="0" fillId="0" borderId="15" xfId="1" applyFont="1" applyFill="1" applyBorder="1" applyAlignment="1">
      <alignment horizontal="center" vertical="center" wrapText="1"/>
    </xf>
    <xf numFmtId="9" fontId="0" fillId="0" borderId="14" xfId="1" applyFont="1" applyFill="1" applyBorder="1" applyAlignment="1">
      <alignment horizontal="center" vertical="center" wrapText="1"/>
    </xf>
    <xf numFmtId="9" fontId="7" fillId="7" borderId="10" xfId="0" applyNumberFormat="1" applyFont="1" applyFill="1" applyBorder="1" applyAlignment="1">
      <alignment horizontal="center" vertical="center" wrapText="1"/>
    </xf>
    <xf numFmtId="9" fontId="0" fillId="7" borderId="17" xfId="1" applyFont="1" applyFill="1" applyBorder="1" applyAlignment="1">
      <alignment horizontal="center" vertical="center" wrapText="1"/>
    </xf>
    <xf numFmtId="9" fontId="0" fillId="7" borderId="24" xfId="1" applyFont="1" applyFill="1" applyBorder="1" applyAlignment="1">
      <alignment horizontal="center" vertical="center" wrapText="1"/>
    </xf>
    <xf numFmtId="9" fontId="1" fillId="7" borderId="17" xfId="1" applyNumberFormat="1" applyFont="1" applyFill="1" applyBorder="1" applyAlignment="1">
      <alignment horizontal="center" vertical="center" wrapText="1"/>
    </xf>
    <xf numFmtId="164" fontId="6" fillId="0" borderId="10" xfId="1" applyNumberFormat="1" applyFont="1" applyFill="1" applyBorder="1" applyAlignment="1">
      <alignment horizontal="center" vertical="center" wrapText="1"/>
    </xf>
    <xf numFmtId="9" fontId="6" fillId="0" borderId="10" xfId="1" applyFont="1" applyFill="1" applyBorder="1" applyAlignment="1">
      <alignment horizontal="center" vertical="center" wrapText="1"/>
    </xf>
    <xf numFmtId="9" fontId="0" fillId="0" borderId="13" xfId="1" applyFont="1" applyFill="1" applyBorder="1" applyAlignment="1">
      <alignment horizontal="center" vertical="center" wrapText="1"/>
    </xf>
    <xf numFmtId="9" fontId="6" fillId="0" borderId="12" xfId="1" applyFont="1" applyFill="1" applyBorder="1" applyAlignment="1">
      <alignment horizontal="center" vertical="center" wrapText="1"/>
    </xf>
    <xf numFmtId="164" fontId="6" fillId="0" borderId="12" xfId="1" applyNumberFormat="1"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0" borderId="9" xfId="0" applyFont="1" applyBorder="1" applyAlignment="1">
      <alignment horizontal="center" vertical="center"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3" fillId="5" borderId="1" xfId="0" applyFont="1" applyFill="1" applyBorder="1" applyAlignment="1">
      <alignment horizontal="left" vertical="center" wrapText="1"/>
    </xf>
    <xf numFmtId="0" fontId="0" fillId="5" borderId="1" xfId="0" applyFill="1" applyBorder="1" applyAlignment="1">
      <alignment horizontal="center" vertical="center" wrapText="1"/>
    </xf>
    <xf numFmtId="0" fontId="0" fillId="0" borderId="3" xfId="0" applyBorder="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164" fontId="3" fillId="6" borderId="7" xfId="0" applyNumberFormat="1" applyFont="1" applyFill="1" applyBorder="1" applyAlignment="1">
      <alignment horizontal="center" vertical="center" wrapText="1"/>
    </xf>
    <xf numFmtId="164" fontId="3" fillId="6" borderId="5" xfId="0" applyNumberFormat="1" applyFont="1" applyFill="1" applyBorder="1" applyAlignment="1">
      <alignment horizontal="center" vertical="center" wrapText="1"/>
    </xf>
    <xf numFmtId="164" fontId="3" fillId="6" borderId="9" xfId="0" applyNumberFormat="1" applyFont="1" applyFill="1" applyBorder="1" applyAlignment="1">
      <alignment horizontal="center" vertical="center" wrapText="1"/>
    </xf>
    <xf numFmtId="0" fontId="0" fillId="7" borderId="11" xfId="0" applyFill="1" applyBorder="1" applyAlignment="1">
      <alignment horizontal="center" vertical="center" wrapText="1"/>
    </xf>
    <xf numFmtId="0" fontId="0" fillId="7" borderId="12" xfId="0" applyFill="1" applyBorder="1" applyAlignment="1">
      <alignment horizontal="center" vertical="center" wrapText="1"/>
    </xf>
    <xf numFmtId="0" fontId="0" fillId="7" borderId="13" xfId="0"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0" fillId="0" borderId="11" xfId="0" applyFill="1" applyBorder="1" applyAlignment="1">
      <alignment horizontal="center" vertical="center" wrapText="1"/>
    </xf>
    <xf numFmtId="0" fontId="0" fillId="0" borderId="13" xfId="0" applyFill="1" applyBorder="1" applyAlignment="1">
      <alignment horizontal="center" vertical="center" wrapText="1"/>
    </xf>
    <xf numFmtId="164" fontId="0" fillId="7" borderId="11" xfId="1" applyNumberFormat="1" applyFont="1" applyFill="1" applyBorder="1" applyAlignment="1">
      <alignment horizontal="center" vertical="center" wrapText="1"/>
    </xf>
    <xf numFmtId="164" fontId="0" fillId="7" borderId="12" xfId="1" applyNumberFormat="1" applyFont="1" applyFill="1" applyBorder="1" applyAlignment="1">
      <alignment horizontal="center" vertical="center" wrapText="1"/>
    </xf>
    <xf numFmtId="164" fontId="0" fillId="7" borderId="13" xfId="1" applyNumberFormat="1" applyFont="1" applyFill="1" applyBorder="1" applyAlignment="1">
      <alignment horizontal="center" vertical="center" wrapText="1"/>
    </xf>
    <xf numFmtId="0" fontId="0" fillId="0" borderId="12" xfId="0" applyFill="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19"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5" fillId="0" borderId="20"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164" fontId="0" fillId="0" borderId="11" xfId="1" applyNumberFormat="1" applyFont="1" applyFill="1" applyBorder="1" applyAlignment="1">
      <alignment horizontal="center" vertical="center" wrapText="1"/>
    </xf>
    <xf numFmtId="164" fontId="0" fillId="0" borderId="13" xfId="1" applyNumberFormat="1" applyFont="1" applyFill="1" applyBorder="1" applyAlignment="1">
      <alignment horizontal="center" vertical="center" wrapText="1"/>
    </xf>
    <xf numFmtId="164" fontId="3" fillId="3" borderId="11" xfId="1" applyNumberFormat="1" applyFont="1" applyFill="1" applyBorder="1" applyAlignment="1">
      <alignment horizontal="center" vertical="center" wrapText="1"/>
    </xf>
    <xf numFmtId="164" fontId="3" fillId="3" borderId="13" xfId="1" applyNumberFormat="1" applyFont="1" applyFill="1" applyBorder="1" applyAlignment="1">
      <alignment horizontal="center" vertical="center" wrapText="1"/>
    </xf>
    <xf numFmtId="164" fontId="0" fillId="0" borderId="12" xfId="1" applyNumberFormat="1" applyFont="1" applyFill="1" applyBorder="1" applyAlignment="1">
      <alignment horizontal="center" vertical="center" wrapText="1"/>
    </xf>
    <xf numFmtId="0" fontId="5" fillId="8" borderId="0" xfId="0" applyFont="1" applyFill="1" applyBorder="1" applyAlignment="1">
      <alignment horizontal="center" vertical="center" wrapText="1"/>
    </xf>
    <xf numFmtId="0" fontId="0" fillId="7" borderId="18" xfId="0" applyFont="1" applyFill="1" applyBorder="1" applyAlignment="1">
      <alignment horizontal="center" vertical="center" wrapText="1"/>
    </xf>
    <xf numFmtId="0" fontId="0" fillId="7" borderId="17" xfId="0" applyFont="1" applyFill="1" applyBorder="1" applyAlignment="1">
      <alignment horizontal="center" vertical="center" wrapText="1"/>
    </xf>
    <xf numFmtId="164" fontId="3" fillId="3" borderId="7" xfId="1" applyNumberFormat="1" applyFont="1" applyFill="1" applyBorder="1" applyAlignment="1">
      <alignment horizontal="center" vertical="center" wrapText="1"/>
    </xf>
    <xf numFmtId="164" fontId="3" fillId="3" borderId="5" xfId="1" applyNumberFormat="1" applyFont="1" applyFill="1" applyBorder="1" applyAlignment="1">
      <alignment horizontal="center" vertical="center" wrapText="1"/>
    </xf>
    <xf numFmtId="164" fontId="3" fillId="3" borderId="9" xfId="1" applyNumberFormat="1"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5" xfId="0" applyFill="1" applyBorder="1" applyAlignment="1">
      <alignment horizontal="center" vertical="center" wrapText="1"/>
    </xf>
    <xf numFmtId="0" fontId="0" fillId="0" borderId="9" xfId="0" applyFill="1" applyBorder="1" applyAlignment="1">
      <alignment horizontal="center" vertical="center" wrapText="1"/>
    </xf>
    <xf numFmtId="164" fontId="0" fillId="7" borderId="18" xfId="1" applyNumberFormat="1" applyFont="1" applyFill="1" applyBorder="1" applyAlignment="1">
      <alignment horizontal="center" vertical="center" wrapText="1"/>
    </xf>
    <xf numFmtId="164" fontId="0" fillId="7" borderId="17" xfId="1" applyNumberFormat="1" applyFont="1" applyFill="1" applyBorder="1" applyAlignment="1">
      <alignment horizontal="center" vertical="center" wrapText="1"/>
    </xf>
    <xf numFmtId="164" fontId="3" fillId="3" borderId="11" xfId="0" applyNumberFormat="1" applyFont="1" applyFill="1" applyBorder="1" applyAlignment="1">
      <alignment horizontal="center" vertical="center" wrapText="1"/>
    </xf>
    <xf numFmtId="164" fontId="3" fillId="3" borderId="13" xfId="0" applyNumberFormat="1" applyFont="1" applyFill="1" applyBorder="1" applyAlignment="1">
      <alignment horizontal="center" vertical="center" wrapText="1"/>
    </xf>
    <xf numFmtId="0" fontId="0" fillId="7" borderId="11" xfId="0" applyFont="1" applyFill="1" applyBorder="1" applyAlignment="1">
      <alignment horizontal="center" vertical="center" wrapText="1"/>
    </xf>
    <xf numFmtId="0" fontId="0" fillId="7" borderId="13" xfId="0" applyFont="1" applyFill="1" applyBorder="1" applyAlignment="1">
      <alignment horizontal="center" vertical="center" wrapText="1"/>
    </xf>
    <xf numFmtId="164" fontId="3" fillId="4" borderId="11" xfId="0" applyNumberFormat="1" applyFont="1" applyFill="1" applyBorder="1" applyAlignment="1">
      <alignment horizontal="center" vertical="center" wrapText="1"/>
    </xf>
    <xf numFmtId="164" fontId="3" fillId="4" borderId="12" xfId="0" applyNumberFormat="1" applyFont="1" applyFill="1" applyBorder="1" applyAlignment="1">
      <alignment horizontal="center" vertical="center" wrapText="1"/>
    </xf>
    <xf numFmtId="164" fontId="3" fillId="4" borderId="13" xfId="0" applyNumberFormat="1" applyFont="1"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164" fontId="3" fillId="3" borderId="12" xfId="0" applyNumberFormat="1"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164" fontId="3" fillId="6" borderId="11" xfId="0" applyNumberFormat="1" applyFont="1" applyFill="1" applyBorder="1" applyAlignment="1">
      <alignment horizontal="center" vertical="center" wrapText="1"/>
    </xf>
    <xf numFmtId="164" fontId="3" fillId="6" borderId="12" xfId="0" applyNumberFormat="1" applyFont="1" applyFill="1" applyBorder="1" applyAlignment="1">
      <alignment horizontal="center" vertical="center" wrapText="1"/>
    </xf>
    <xf numFmtId="164" fontId="3" fillId="6" borderId="13" xfId="0" applyNumberFormat="1" applyFont="1" applyFill="1" applyBorder="1" applyAlignment="1">
      <alignment horizontal="center" vertical="center" wrapText="1"/>
    </xf>
    <xf numFmtId="0" fontId="0" fillId="7" borderId="7" xfId="0" applyFont="1" applyFill="1" applyBorder="1" applyAlignment="1">
      <alignment horizontal="center" vertical="center" wrapText="1"/>
    </xf>
    <xf numFmtId="0" fontId="0" fillId="7"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9" xfId="0" applyFont="1" applyFill="1" applyBorder="1" applyAlignment="1">
      <alignment horizontal="center" vertical="center" wrapText="1"/>
    </xf>
    <xf numFmtId="164" fontId="1" fillId="0" borderId="11" xfId="1" applyNumberFormat="1" applyFont="1" applyFill="1" applyBorder="1" applyAlignment="1">
      <alignment horizontal="center" vertical="center" wrapText="1"/>
    </xf>
    <xf numFmtId="164" fontId="1" fillId="0" borderId="12" xfId="1" applyNumberFormat="1" applyFont="1" applyFill="1" applyBorder="1" applyAlignment="1">
      <alignment horizontal="center" vertical="center" wrapText="1"/>
    </xf>
    <xf numFmtId="164" fontId="1" fillId="0" borderId="13" xfId="1" applyNumberFormat="1" applyFont="1" applyFill="1" applyBorder="1" applyAlignment="1">
      <alignment horizontal="center" vertical="center" wrapText="1"/>
    </xf>
    <xf numFmtId="164" fontId="1" fillId="7" borderId="11" xfId="1" applyNumberFormat="1" applyFont="1" applyFill="1" applyBorder="1" applyAlignment="1">
      <alignment horizontal="center" vertical="center" wrapText="1"/>
    </xf>
    <xf numFmtId="164" fontId="1" fillId="7" borderId="13" xfId="1" applyNumberFormat="1"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3" fillId="5" borderId="1" xfId="0" applyFont="1" applyFill="1" applyBorder="1" applyAlignment="1">
      <alignment horizontal="center" vertical="center" wrapText="1"/>
    </xf>
    <xf numFmtId="164" fontId="3" fillId="6" borderId="7" xfId="1" applyNumberFormat="1" applyFont="1" applyFill="1" applyBorder="1" applyAlignment="1">
      <alignment horizontal="center" vertical="center" wrapText="1"/>
    </xf>
    <xf numFmtId="164" fontId="3" fillId="6" borderId="5" xfId="1" applyNumberFormat="1" applyFont="1" applyFill="1" applyBorder="1" applyAlignment="1">
      <alignment horizontal="center" vertical="center" wrapText="1"/>
    </xf>
    <xf numFmtId="164" fontId="3" fillId="6" borderId="9" xfId="1" applyNumberFormat="1" applyFont="1" applyFill="1" applyBorder="1" applyAlignment="1">
      <alignment horizontal="center" vertical="center" wrapText="1"/>
    </xf>
    <xf numFmtId="0" fontId="0" fillId="7" borderId="12" xfId="0" applyFont="1" applyFill="1" applyBorder="1" applyAlignment="1">
      <alignment horizontal="center" vertical="center" wrapText="1"/>
    </xf>
    <xf numFmtId="164" fontId="3" fillId="6" borderId="11" xfId="1" applyNumberFormat="1" applyFont="1" applyFill="1" applyBorder="1" applyAlignment="1">
      <alignment horizontal="center" vertical="center" wrapText="1"/>
    </xf>
    <xf numFmtId="164" fontId="3" fillId="6" borderId="12" xfId="1" applyNumberFormat="1" applyFont="1" applyFill="1" applyBorder="1" applyAlignment="1">
      <alignment horizontal="center" vertical="center" wrapText="1"/>
    </xf>
    <xf numFmtId="164" fontId="3" fillId="6" borderId="13" xfId="1" applyNumberFormat="1"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009999"/>
      <color rgb="FF99CC00"/>
      <color rgb="FF33CCCC"/>
      <color rgb="FF00BCB8"/>
      <color rgb="FF66CCFF"/>
      <color rgb="FF00B4B0"/>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1605643</xdr:colOff>
      <xdr:row>83</xdr:row>
      <xdr:rowOff>135599</xdr:rowOff>
    </xdr:from>
    <xdr:to>
      <xdr:col>2</xdr:col>
      <xdr:colOff>1558019</xdr:colOff>
      <xdr:row>83</xdr:row>
      <xdr:rowOff>1727913</xdr:rowOff>
    </xdr:to>
    <xdr:pic>
      <xdr:nvPicPr>
        <xdr:cNvPr id="4" name="Imagen 3">
          <a:extLst>
            <a:ext uri="{FF2B5EF4-FFF2-40B4-BE49-F238E27FC236}">
              <a16:creationId xmlns:a16="http://schemas.microsoft.com/office/drawing/2014/main" id="{DB75AE93-0817-42D7-92B1-365914C0DF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58786" y="36453063"/>
          <a:ext cx="3150054" cy="1592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108857</xdr:colOff>
      <xdr:row>1</xdr:row>
      <xdr:rowOff>95249</xdr:rowOff>
    </xdr:from>
    <xdr:to>
      <xdr:col>2</xdr:col>
      <xdr:colOff>2719957</xdr:colOff>
      <xdr:row>1</xdr:row>
      <xdr:rowOff>1156606</xdr:rowOff>
    </xdr:to>
    <xdr:pic>
      <xdr:nvPicPr>
        <xdr:cNvPr id="7" name="Imagen 6">
          <a:extLst>
            <a:ext uri="{FF2B5EF4-FFF2-40B4-BE49-F238E27FC236}">
              <a16:creationId xmlns:a16="http://schemas.microsoft.com/office/drawing/2014/main" id="{2E0B9D63-9097-480D-8836-B276B419C06F}"/>
            </a:ext>
          </a:extLst>
        </xdr:cNvPr>
        <xdr:cNvPicPr>
          <a:picLocks noChangeAspect="1"/>
        </xdr:cNvPicPr>
      </xdr:nvPicPr>
      <xdr:blipFill>
        <a:blip xmlns:r="http://schemas.openxmlformats.org/officeDocument/2006/relationships" r:embed="rId2"/>
        <a:stretch>
          <a:fillRect/>
        </a:stretch>
      </xdr:blipFill>
      <xdr:spPr>
        <a:xfrm>
          <a:off x="762000" y="299356"/>
          <a:ext cx="5808778" cy="10613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88"/>
  <sheetViews>
    <sheetView tabSelected="1" view="pageBreakPreview" zoomScale="70" zoomScaleNormal="70" zoomScaleSheetLayoutView="70" zoomScalePageLayoutView="70" workbookViewId="0">
      <pane ySplit="4" topLeftCell="A74" activePane="bottomLeft" state="frozen"/>
      <selection pane="bottomLeft" activeCell="B78" sqref="B78:J78"/>
    </sheetView>
  </sheetViews>
  <sheetFormatPr baseColWidth="10" defaultColWidth="11.42578125" defaultRowHeight="15" x14ac:dyDescent="0.25"/>
  <cols>
    <col min="1" max="1" width="9.7109375" style="1" customWidth="1"/>
    <col min="2" max="3" width="47.85546875" style="1" customWidth="1"/>
    <col min="4" max="4" width="53.28515625" style="1" customWidth="1"/>
    <col min="5" max="5" width="83.140625" style="17" customWidth="1"/>
    <col min="6" max="6" width="14.140625" style="21" customWidth="1"/>
    <col min="7" max="7" width="14" style="21" customWidth="1"/>
    <col min="8" max="8" width="22.5703125" style="6" customWidth="1"/>
    <col min="9" max="9" width="22.5703125" style="2" customWidth="1"/>
    <col min="10" max="10" width="21.140625" style="1" customWidth="1"/>
    <col min="11" max="16384" width="11.42578125" style="1"/>
  </cols>
  <sheetData>
    <row r="1" spans="1:11" ht="15.75" thickBot="1" x14ac:dyDescent="0.3">
      <c r="A1" s="22"/>
      <c r="B1" s="22"/>
      <c r="C1" s="22"/>
      <c r="D1" s="22"/>
      <c r="E1" s="22"/>
      <c r="F1" s="23"/>
      <c r="G1" s="23"/>
      <c r="H1" s="24"/>
      <c r="I1" s="25"/>
      <c r="J1" s="22"/>
      <c r="K1" s="22"/>
    </row>
    <row r="2" spans="1:11" ht="97.5" customHeight="1" thickBot="1" x14ac:dyDescent="0.3">
      <c r="A2" s="22"/>
      <c r="B2" s="4"/>
      <c r="C2" s="5"/>
      <c r="D2" s="132" t="s">
        <v>102</v>
      </c>
      <c r="E2" s="132"/>
      <c r="F2" s="132"/>
      <c r="G2" s="132"/>
      <c r="H2" s="132"/>
      <c r="I2" s="132"/>
      <c r="J2" s="133"/>
      <c r="K2" s="22"/>
    </row>
    <row r="3" spans="1:11" ht="33" customHeight="1" thickBot="1" x14ac:dyDescent="0.3">
      <c r="A3" s="22"/>
      <c r="B3" s="26"/>
      <c r="C3" s="27"/>
      <c r="D3" s="28"/>
      <c r="E3" s="28"/>
      <c r="F3" s="29"/>
      <c r="G3" s="29"/>
      <c r="H3" s="28"/>
      <c r="I3" s="28"/>
      <c r="J3" s="28"/>
      <c r="K3" s="22"/>
    </row>
    <row r="4" spans="1:11" ht="60" customHeight="1" thickBot="1" x14ac:dyDescent="0.3">
      <c r="A4" s="22"/>
      <c r="B4" s="7" t="s">
        <v>1</v>
      </c>
      <c r="C4" s="14" t="s">
        <v>21</v>
      </c>
      <c r="D4" s="7" t="s">
        <v>17</v>
      </c>
      <c r="E4" s="7" t="s">
        <v>16</v>
      </c>
      <c r="F4" s="18" t="s">
        <v>24</v>
      </c>
      <c r="G4" s="18" t="s">
        <v>25</v>
      </c>
      <c r="H4" s="9" t="s">
        <v>18</v>
      </c>
      <c r="I4" s="10" t="s">
        <v>2</v>
      </c>
      <c r="J4" s="7" t="s">
        <v>3</v>
      </c>
      <c r="K4" s="22"/>
    </row>
    <row r="5" spans="1:11" s="11" customFormat="1" ht="22.5" customHeight="1" thickBot="1" x14ac:dyDescent="0.3">
      <c r="A5" s="26"/>
      <c r="B5" s="30"/>
      <c r="C5" s="30"/>
      <c r="D5" s="30"/>
      <c r="E5" s="30"/>
      <c r="F5" s="31"/>
      <c r="G5" s="31"/>
      <c r="H5" s="32"/>
      <c r="I5" s="33"/>
      <c r="J5" s="30"/>
      <c r="K5" s="26"/>
    </row>
    <row r="6" spans="1:11" ht="57.75" customHeight="1" thickBot="1" x14ac:dyDescent="0.3">
      <c r="A6" s="22"/>
      <c r="B6" s="215" t="s">
        <v>4</v>
      </c>
      <c r="C6" s="143" t="s">
        <v>27</v>
      </c>
      <c r="D6" s="190" t="s">
        <v>28</v>
      </c>
      <c r="E6" s="45" t="s">
        <v>29</v>
      </c>
      <c r="F6" s="56">
        <v>0.77</v>
      </c>
      <c r="G6" s="57">
        <v>0.98</v>
      </c>
      <c r="H6" s="59">
        <v>1</v>
      </c>
      <c r="I6" s="154">
        <f>AVERAGE(H6:H7)</f>
        <v>1</v>
      </c>
      <c r="J6" s="223">
        <f>AVERAGE(I6:I15)</f>
        <v>0.9375</v>
      </c>
      <c r="K6" s="22"/>
    </row>
    <row r="7" spans="1:11" s="55" customFormat="1" ht="57.75" customHeight="1" thickBot="1" x14ac:dyDescent="0.3">
      <c r="A7" s="22"/>
      <c r="B7" s="216"/>
      <c r="C7" s="144"/>
      <c r="D7" s="191"/>
      <c r="E7" s="45" t="s">
        <v>51</v>
      </c>
      <c r="F7" s="56">
        <v>1</v>
      </c>
      <c r="G7" s="57">
        <v>1</v>
      </c>
      <c r="H7" s="59">
        <v>1</v>
      </c>
      <c r="I7" s="156"/>
      <c r="J7" s="224"/>
      <c r="K7" s="22"/>
    </row>
    <row r="8" spans="1:11" ht="57.75" customHeight="1" thickBot="1" x14ac:dyDescent="0.3">
      <c r="A8" s="22"/>
      <c r="B8" s="216"/>
      <c r="C8" s="144"/>
      <c r="D8" s="143" t="s">
        <v>30</v>
      </c>
      <c r="E8" s="49" t="s">
        <v>31</v>
      </c>
      <c r="F8" s="19">
        <v>11</v>
      </c>
      <c r="G8" s="19">
        <v>11</v>
      </c>
      <c r="H8" s="60">
        <v>1</v>
      </c>
      <c r="I8" s="172">
        <f>AVERAGE(H8:H9)</f>
        <v>1</v>
      </c>
      <c r="J8" s="224"/>
      <c r="K8" s="22"/>
    </row>
    <row r="9" spans="1:11" s="55" customFormat="1" ht="30.75" customHeight="1" thickBot="1" x14ac:dyDescent="0.3">
      <c r="A9" s="22"/>
      <c r="B9" s="216"/>
      <c r="C9" s="145"/>
      <c r="D9" s="145"/>
      <c r="E9" s="49" t="s">
        <v>52</v>
      </c>
      <c r="F9" s="19">
        <v>23</v>
      </c>
      <c r="G9" s="19">
        <v>23</v>
      </c>
      <c r="H9" s="60">
        <v>1</v>
      </c>
      <c r="I9" s="173"/>
      <c r="J9" s="224"/>
      <c r="K9" s="22"/>
    </row>
    <row r="10" spans="1:11" ht="37.5" customHeight="1" thickBot="1" x14ac:dyDescent="0.3">
      <c r="A10" s="22"/>
      <c r="B10" s="216"/>
      <c r="C10" s="143" t="s">
        <v>32</v>
      </c>
      <c r="D10" s="190" t="s">
        <v>33</v>
      </c>
      <c r="E10" s="48" t="s">
        <v>34</v>
      </c>
      <c r="F10" s="58">
        <v>4</v>
      </c>
      <c r="G10" s="58">
        <v>1</v>
      </c>
      <c r="H10" s="61">
        <f>G10/F10</f>
        <v>0.25</v>
      </c>
      <c r="I10" s="154">
        <f>AVERAGE(H10:H12)</f>
        <v>0.75</v>
      </c>
      <c r="J10" s="224"/>
      <c r="K10" s="22"/>
    </row>
    <row r="11" spans="1:11" s="55" customFormat="1" ht="37.5" customHeight="1" thickBot="1" x14ac:dyDescent="0.3">
      <c r="A11" s="22"/>
      <c r="B11" s="216"/>
      <c r="C11" s="144"/>
      <c r="D11" s="222"/>
      <c r="E11" s="87" t="s">
        <v>83</v>
      </c>
      <c r="F11" s="99">
        <v>10</v>
      </c>
      <c r="G11" s="99">
        <v>16</v>
      </c>
      <c r="H11" s="59">
        <v>1</v>
      </c>
      <c r="I11" s="155"/>
      <c r="J11" s="224"/>
      <c r="K11" s="22"/>
    </row>
    <row r="12" spans="1:11" s="55" customFormat="1" ht="37.5" customHeight="1" thickBot="1" x14ac:dyDescent="0.3">
      <c r="A12" s="22"/>
      <c r="B12" s="216"/>
      <c r="C12" s="145"/>
      <c r="D12" s="191"/>
      <c r="E12" s="87" t="s">
        <v>84</v>
      </c>
      <c r="F12" s="99">
        <v>95000</v>
      </c>
      <c r="G12" s="99">
        <v>261254</v>
      </c>
      <c r="H12" s="59">
        <v>1</v>
      </c>
      <c r="I12" s="156"/>
      <c r="J12" s="224"/>
      <c r="K12" s="22"/>
    </row>
    <row r="13" spans="1:11" ht="42" customHeight="1" thickBot="1" x14ac:dyDescent="0.3">
      <c r="A13" s="22"/>
      <c r="B13" s="216"/>
      <c r="C13" s="143" t="s">
        <v>37</v>
      </c>
      <c r="D13" s="143" t="s">
        <v>35</v>
      </c>
      <c r="E13" s="97" t="s">
        <v>36</v>
      </c>
      <c r="F13" s="64">
        <v>1</v>
      </c>
      <c r="G13" s="64">
        <v>1</v>
      </c>
      <c r="H13" s="69">
        <v>1</v>
      </c>
      <c r="I13" s="172">
        <f>AVERAGE(H13:H15)</f>
        <v>1</v>
      </c>
      <c r="J13" s="224"/>
      <c r="K13" s="22"/>
    </row>
    <row r="14" spans="1:11" s="55" customFormat="1" ht="42" customHeight="1" thickBot="1" x14ac:dyDescent="0.3">
      <c r="A14" s="22"/>
      <c r="B14" s="216"/>
      <c r="C14" s="144"/>
      <c r="D14" s="144"/>
      <c r="E14" s="63" t="s">
        <v>82</v>
      </c>
      <c r="F14" s="64">
        <v>1</v>
      </c>
      <c r="G14" s="64">
        <v>1</v>
      </c>
      <c r="H14" s="69">
        <v>1</v>
      </c>
      <c r="I14" s="176"/>
      <c r="J14" s="224"/>
      <c r="K14" s="22"/>
    </row>
    <row r="15" spans="1:11" s="55" customFormat="1" ht="42" customHeight="1" thickBot="1" x14ac:dyDescent="0.3">
      <c r="A15" s="22"/>
      <c r="B15" s="217"/>
      <c r="C15" s="145"/>
      <c r="D15" s="145"/>
      <c r="E15" s="63" t="s">
        <v>85</v>
      </c>
      <c r="F15" s="64">
        <v>1</v>
      </c>
      <c r="G15" s="64">
        <v>1</v>
      </c>
      <c r="H15" s="69">
        <v>1</v>
      </c>
      <c r="I15" s="173"/>
      <c r="J15" s="225"/>
      <c r="K15" s="22"/>
    </row>
    <row r="16" spans="1:11" s="11" customFormat="1" ht="22.5" customHeight="1" thickBot="1" x14ac:dyDescent="0.3">
      <c r="A16" s="26"/>
      <c r="B16" s="28"/>
      <c r="C16" s="30"/>
      <c r="D16" s="34"/>
      <c r="E16" s="34"/>
      <c r="F16" s="35"/>
      <c r="G16" s="35"/>
      <c r="H16" s="83"/>
      <c r="I16" s="36"/>
      <c r="J16" s="37"/>
      <c r="K16" s="26"/>
    </row>
    <row r="17" spans="1:11" ht="60.75" customHeight="1" thickBot="1" x14ac:dyDescent="0.3">
      <c r="A17" s="22"/>
      <c r="B17" s="140" t="s">
        <v>5</v>
      </c>
      <c r="C17" s="143" t="s">
        <v>27</v>
      </c>
      <c r="D17" s="190" t="s">
        <v>13</v>
      </c>
      <c r="E17" s="65" t="s">
        <v>38</v>
      </c>
      <c r="F17" s="66">
        <v>1</v>
      </c>
      <c r="G17" s="66">
        <v>1</v>
      </c>
      <c r="H17" s="67">
        <f t="shared" ref="H17" si="0">F17/G17</f>
        <v>1</v>
      </c>
      <c r="I17" s="154">
        <f>H17:H18</f>
        <v>1</v>
      </c>
      <c r="J17" s="188">
        <f>AVERAGE(I17:I18)</f>
        <v>1</v>
      </c>
      <c r="K17" s="22"/>
    </row>
    <row r="18" spans="1:11" s="55" customFormat="1" ht="60.75" customHeight="1" thickBot="1" x14ac:dyDescent="0.3">
      <c r="A18" s="22"/>
      <c r="B18" s="142"/>
      <c r="C18" s="145"/>
      <c r="D18" s="191"/>
      <c r="E18" s="65" t="s">
        <v>50</v>
      </c>
      <c r="F18" s="66">
        <v>1</v>
      </c>
      <c r="G18" s="66">
        <v>1</v>
      </c>
      <c r="H18" s="67">
        <v>1</v>
      </c>
      <c r="I18" s="156"/>
      <c r="J18" s="189"/>
      <c r="K18" s="22"/>
    </row>
    <row r="19" spans="1:11" s="11" customFormat="1" ht="22.5" customHeight="1" thickBot="1" x14ac:dyDescent="0.3">
      <c r="A19" s="26"/>
      <c r="B19" s="28"/>
      <c r="C19" s="28"/>
      <c r="D19" s="34"/>
      <c r="E19" s="34"/>
      <c r="F19" s="35"/>
      <c r="G19" s="35"/>
      <c r="H19" s="83"/>
      <c r="I19" s="36"/>
      <c r="J19" s="38"/>
      <c r="K19" s="26"/>
    </row>
    <row r="20" spans="1:11" ht="72.75" customHeight="1" thickBot="1" x14ac:dyDescent="0.3">
      <c r="A20" s="22"/>
      <c r="B20" s="149" t="s">
        <v>11</v>
      </c>
      <c r="C20" s="143" t="s">
        <v>39</v>
      </c>
      <c r="D20" s="49" t="s">
        <v>41</v>
      </c>
      <c r="E20" s="49" t="s">
        <v>43</v>
      </c>
      <c r="F20" s="68">
        <v>3500</v>
      </c>
      <c r="G20" s="68">
        <v>3776</v>
      </c>
      <c r="H20" s="69">
        <v>1</v>
      </c>
      <c r="I20" s="72">
        <f>AVERAGE(H20:H20)</f>
        <v>1</v>
      </c>
      <c r="J20" s="219">
        <f>AVERAGE(I20:I26)</f>
        <v>0.98499999999999999</v>
      </c>
      <c r="K20" s="22"/>
    </row>
    <row r="21" spans="1:11" s="55" customFormat="1" ht="52.5" customHeight="1" thickBot="1" x14ac:dyDescent="0.3">
      <c r="A21" s="22"/>
      <c r="B21" s="150"/>
      <c r="C21" s="145"/>
      <c r="D21" s="50" t="s">
        <v>63</v>
      </c>
      <c r="E21" s="87" t="s">
        <v>64</v>
      </c>
      <c r="F21" s="88">
        <v>680</v>
      </c>
      <c r="G21" s="88">
        <v>641</v>
      </c>
      <c r="H21" s="67">
        <f>G21/F21</f>
        <v>0.94264705882352939</v>
      </c>
      <c r="I21" s="13">
        <v>0.94</v>
      </c>
      <c r="J21" s="220"/>
      <c r="K21" s="22"/>
    </row>
    <row r="22" spans="1:11" s="17" customFormat="1" ht="52.5" customHeight="1" thickBot="1" x14ac:dyDescent="0.3">
      <c r="A22" s="22"/>
      <c r="B22" s="150"/>
      <c r="C22" s="143" t="s">
        <v>40</v>
      </c>
      <c r="D22" s="143" t="s">
        <v>42</v>
      </c>
      <c r="E22" s="97" t="s">
        <v>44</v>
      </c>
      <c r="F22" s="89">
        <v>25</v>
      </c>
      <c r="G22" s="89">
        <v>31</v>
      </c>
      <c r="H22" s="96">
        <v>1</v>
      </c>
      <c r="I22" s="172">
        <f>H22</f>
        <v>1</v>
      </c>
      <c r="J22" s="220"/>
      <c r="K22" s="22"/>
    </row>
    <row r="23" spans="1:11" s="55" customFormat="1" ht="52.5" customHeight="1" thickBot="1" x14ac:dyDescent="0.3">
      <c r="A23" s="22"/>
      <c r="B23" s="150"/>
      <c r="C23" s="144"/>
      <c r="D23" s="144"/>
      <c r="E23" s="63" t="s">
        <v>78</v>
      </c>
      <c r="F23" s="89">
        <v>4000</v>
      </c>
      <c r="G23" s="89">
        <v>5962</v>
      </c>
      <c r="H23" s="69">
        <v>1</v>
      </c>
      <c r="I23" s="176"/>
      <c r="J23" s="220"/>
      <c r="K23" s="22"/>
    </row>
    <row r="24" spans="1:11" s="55" customFormat="1" ht="52.5" customHeight="1" thickBot="1" x14ac:dyDescent="0.3">
      <c r="A24" s="22"/>
      <c r="B24" s="150"/>
      <c r="C24" s="144"/>
      <c r="D24" s="145"/>
      <c r="E24" s="63" t="s">
        <v>79</v>
      </c>
      <c r="F24" s="98">
        <v>0.65</v>
      </c>
      <c r="G24" s="98">
        <v>0.7</v>
      </c>
      <c r="H24" s="69">
        <v>1</v>
      </c>
      <c r="I24" s="173"/>
      <c r="J24" s="220"/>
      <c r="K24" s="22"/>
    </row>
    <row r="25" spans="1:11" s="55" customFormat="1" ht="52.5" customHeight="1" thickBot="1" x14ac:dyDescent="0.3">
      <c r="A25" s="22"/>
      <c r="B25" s="150"/>
      <c r="C25" s="144"/>
      <c r="D25" s="190" t="s">
        <v>80</v>
      </c>
      <c r="E25" s="91" t="s">
        <v>81</v>
      </c>
      <c r="F25" s="91">
        <v>10</v>
      </c>
      <c r="G25" s="91">
        <v>13</v>
      </c>
      <c r="H25" s="67">
        <v>1</v>
      </c>
      <c r="I25" s="154">
        <v>1</v>
      </c>
      <c r="J25" s="220"/>
      <c r="K25" s="22"/>
    </row>
    <row r="26" spans="1:11" s="55" customFormat="1" ht="52.5" customHeight="1" thickBot="1" x14ac:dyDescent="0.3">
      <c r="A26" s="22"/>
      <c r="B26" s="151"/>
      <c r="C26" s="145"/>
      <c r="D26" s="191"/>
      <c r="E26" s="91" t="s">
        <v>82</v>
      </c>
      <c r="F26" s="113">
        <v>1</v>
      </c>
      <c r="G26" s="113">
        <v>1</v>
      </c>
      <c r="H26" s="67">
        <v>1</v>
      </c>
      <c r="I26" s="156"/>
      <c r="J26" s="221"/>
      <c r="K26" s="22"/>
    </row>
    <row r="27" spans="1:11" s="11" customFormat="1" ht="22.5" customHeight="1" thickBot="1" x14ac:dyDescent="0.3">
      <c r="A27" s="26"/>
      <c r="B27" s="28"/>
      <c r="C27" s="28"/>
      <c r="D27" s="34"/>
      <c r="E27" s="34"/>
      <c r="F27" s="35"/>
      <c r="G27" s="35"/>
      <c r="H27" s="83"/>
      <c r="I27" s="36"/>
      <c r="J27" s="39"/>
      <c r="K27" s="26"/>
    </row>
    <row r="28" spans="1:11" ht="66" customHeight="1" thickBot="1" x14ac:dyDescent="0.3">
      <c r="A28" s="22"/>
      <c r="B28" s="199" t="s">
        <v>14</v>
      </c>
      <c r="C28" s="152" t="s">
        <v>27</v>
      </c>
      <c r="D28" s="152" t="s">
        <v>48</v>
      </c>
      <c r="E28" s="46" t="s">
        <v>46</v>
      </c>
      <c r="F28" s="62">
        <v>1</v>
      </c>
      <c r="G28" s="73">
        <v>1</v>
      </c>
      <c r="H28" s="81">
        <v>1</v>
      </c>
      <c r="I28" s="172">
        <f>AVERAGE(H28:H29)</f>
        <v>1</v>
      </c>
      <c r="J28" s="192">
        <f>AVERAGE(I28:I37)</f>
        <v>0.88333333333333319</v>
      </c>
      <c r="K28" s="22"/>
    </row>
    <row r="29" spans="1:11" s="55" customFormat="1" ht="66" customHeight="1" thickBot="1" x14ac:dyDescent="0.3">
      <c r="A29" s="22"/>
      <c r="B29" s="200"/>
      <c r="C29" s="153"/>
      <c r="D29" s="153"/>
      <c r="E29" s="75" t="s">
        <v>53</v>
      </c>
      <c r="F29" s="77">
        <v>1</v>
      </c>
      <c r="G29" s="78">
        <v>1</v>
      </c>
      <c r="H29" s="82">
        <v>1</v>
      </c>
      <c r="I29" s="173"/>
      <c r="J29" s="193"/>
      <c r="K29" s="22"/>
    </row>
    <row r="30" spans="1:11" ht="66" customHeight="1" thickBot="1" x14ac:dyDescent="0.3">
      <c r="A30" s="22"/>
      <c r="B30" s="200"/>
      <c r="C30" s="152" t="s">
        <v>45</v>
      </c>
      <c r="D30" s="205" t="s">
        <v>49</v>
      </c>
      <c r="E30" s="90" t="s">
        <v>47</v>
      </c>
      <c r="F30" s="70">
        <v>600</v>
      </c>
      <c r="G30" s="70">
        <v>600</v>
      </c>
      <c r="H30" s="67">
        <v>1</v>
      </c>
      <c r="I30" s="213">
        <f>AVERAGE(H30:H31)</f>
        <v>1</v>
      </c>
      <c r="J30" s="193"/>
      <c r="K30" s="22"/>
    </row>
    <row r="31" spans="1:11" s="55" customFormat="1" ht="43.5" customHeight="1" thickBot="1" x14ac:dyDescent="0.3">
      <c r="A31" s="22"/>
      <c r="B31" s="200"/>
      <c r="C31" s="157"/>
      <c r="D31" s="206"/>
      <c r="E31" s="65" t="s">
        <v>72</v>
      </c>
      <c r="F31" s="92">
        <v>479</v>
      </c>
      <c r="G31" s="91">
        <f>39+359+34+55</f>
        <v>487</v>
      </c>
      <c r="H31" s="67">
        <v>1</v>
      </c>
      <c r="I31" s="214"/>
      <c r="J31" s="193"/>
      <c r="K31" s="22"/>
    </row>
    <row r="32" spans="1:11" s="55" customFormat="1" ht="66" customHeight="1" thickBot="1" x14ac:dyDescent="0.3">
      <c r="A32" s="22"/>
      <c r="B32" s="200"/>
      <c r="C32" s="157"/>
      <c r="D32" s="207" t="s">
        <v>69</v>
      </c>
      <c r="E32" s="63" t="s">
        <v>73</v>
      </c>
      <c r="F32" s="93">
        <v>10</v>
      </c>
      <c r="G32" s="93">
        <v>15</v>
      </c>
      <c r="H32" s="69">
        <v>1</v>
      </c>
      <c r="I32" s="210">
        <f>AVERAGE(H32:H34)</f>
        <v>0.66666666666666663</v>
      </c>
      <c r="J32" s="193"/>
      <c r="K32" s="22"/>
    </row>
    <row r="33" spans="1:11" s="55" customFormat="1" ht="66" customHeight="1" thickBot="1" x14ac:dyDescent="0.3">
      <c r="A33" s="22"/>
      <c r="B33" s="200"/>
      <c r="C33" s="157"/>
      <c r="D33" s="208"/>
      <c r="E33" s="63" t="s">
        <v>59</v>
      </c>
      <c r="F33" s="93">
        <v>0.5</v>
      </c>
      <c r="G33" s="93">
        <v>0.73</v>
      </c>
      <c r="H33" s="69">
        <v>1</v>
      </c>
      <c r="I33" s="211"/>
      <c r="J33" s="193"/>
      <c r="K33" s="22"/>
    </row>
    <row r="34" spans="1:11" s="55" customFormat="1" ht="41.25" customHeight="1" thickBot="1" x14ac:dyDescent="0.3">
      <c r="A34" s="22"/>
      <c r="B34" s="200"/>
      <c r="C34" s="157"/>
      <c r="D34" s="209"/>
      <c r="E34" s="63" t="s">
        <v>74</v>
      </c>
      <c r="F34" s="93">
        <v>5</v>
      </c>
      <c r="G34" s="94">
        <v>0</v>
      </c>
      <c r="H34" s="69">
        <f t="shared" ref="H34" si="1">G34/F34</f>
        <v>0</v>
      </c>
      <c r="I34" s="212"/>
      <c r="J34" s="193"/>
      <c r="K34" s="22"/>
    </row>
    <row r="35" spans="1:11" s="55" customFormat="1" ht="66" customHeight="1" thickBot="1" x14ac:dyDescent="0.3">
      <c r="A35" s="22"/>
      <c r="B35" s="200"/>
      <c r="C35" s="157"/>
      <c r="D35" s="65" t="s">
        <v>70</v>
      </c>
      <c r="E35" s="91" t="s">
        <v>75</v>
      </c>
      <c r="F35" s="70">
        <v>500</v>
      </c>
      <c r="G35" s="70">
        <v>375</v>
      </c>
      <c r="H35" s="67">
        <f>G35/F35</f>
        <v>0.75</v>
      </c>
      <c r="I35" s="13">
        <f>H35</f>
        <v>0.75</v>
      </c>
      <c r="J35" s="193"/>
      <c r="K35" s="22"/>
    </row>
    <row r="36" spans="1:11" s="55" customFormat="1" ht="66" customHeight="1" thickBot="1" x14ac:dyDescent="0.3">
      <c r="A36" s="22"/>
      <c r="B36" s="200"/>
      <c r="C36" s="157"/>
      <c r="D36" s="143" t="s">
        <v>71</v>
      </c>
      <c r="E36" s="63" t="s">
        <v>76</v>
      </c>
      <c r="F36" s="89">
        <v>12</v>
      </c>
      <c r="G36" s="95">
        <v>12</v>
      </c>
      <c r="H36" s="69">
        <v>1</v>
      </c>
      <c r="I36" s="172">
        <f>AVERAGE(H36:H37)</f>
        <v>1</v>
      </c>
      <c r="J36" s="193"/>
      <c r="K36" s="22"/>
    </row>
    <row r="37" spans="1:11" s="55" customFormat="1" ht="43.5" customHeight="1" thickBot="1" x14ac:dyDescent="0.3">
      <c r="A37" s="22"/>
      <c r="B37" s="201"/>
      <c r="C37" s="153"/>
      <c r="D37" s="145"/>
      <c r="E37" s="63" t="s">
        <v>77</v>
      </c>
      <c r="F37" s="89">
        <v>6</v>
      </c>
      <c r="G37" s="89">
        <v>18</v>
      </c>
      <c r="H37" s="69">
        <v>1</v>
      </c>
      <c r="I37" s="173"/>
      <c r="J37" s="194"/>
      <c r="K37" s="22"/>
    </row>
    <row r="38" spans="1:11" s="11" customFormat="1" ht="22.5" customHeight="1" thickBot="1" x14ac:dyDescent="0.3">
      <c r="A38" s="26"/>
      <c r="B38" s="28"/>
      <c r="C38" s="28"/>
      <c r="D38" s="26"/>
      <c r="E38" s="26"/>
      <c r="F38" s="40"/>
      <c r="G38" s="40"/>
      <c r="H38" s="84"/>
      <c r="I38" s="36"/>
      <c r="J38" s="41"/>
      <c r="K38" s="26"/>
    </row>
    <row r="39" spans="1:11" ht="45" customHeight="1" thickBot="1" x14ac:dyDescent="0.3">
      <c r="A39" s="22"/>
      <c r="B39" s="215" t="s">
        <v>8</v>
      </c>
      <c r="C39" s="183" t="s">
        <v>54</v>
      </c>
      <c r="D39" s="152" t="s">
        <v>55</v>
      </c>
      <c r="E39" s="15" t="s">
        <v>58</v>
      </c>
      <c r="F39" s="71">
        <v>178</v>
      </c>
      <c r="G39" s="71">
        <v>186</v>
      </c>
      <c r="H39" s="80">
        <v>1</v>
      </c>
      <c r="I39" s="172">
        <f>AVERAGE(H39:H40)</f>
        <v>0.67500000000000004</v>
      </c>
      <c r="J39" s="202">
        <f>AVERAGE(I39:I46)</f>
        <v>0.90088846480067852</v>
      </c>
      <c r="K39" s="22"/>
    </row>
    <row r="40" spans="1:11" s="55" customFormat="1" ht="45" customHeight="1" thickBot="1" x14ac:dyDescent="0.3">
      <c r="A40" s="22"/>
      <c r="B40" s="216"/>
      <c r="C40" s="184"/>
      <c r="D40" s="153"/>
      <c r="E40" s="15" t="s">
        <v>59</v>
      </c>
      <c r="F40" s="79">
        <v>0.5</v>
      </c>
      <c r="G40" s="71">
        <v>1.41</v>
      </c>
      <c r="H40" s="80">
        <v>0.35</v>
      </c>
      <c r="I40" s="173"/>
      <c r="J40" s="203"/>
      <c r="K40" s="22"/>
    </row>
    <row r="41" spans="1:11" ht="62.25" customHeight="1" thickBot="1" x14ac:dyDescent="0.3">
      <c r="A41" s="22"/>
      <c r="B41" s="216"/>
      <c r="C41" s="184"/>
      <c r="D41" s="12" t="s">
        <v>56</v>
      </c>
      <c r="E41" s="12" t="s">
        <v>60</v>
      </c>
      <c r="F41" s="20">
        <v>15</v>
      </c>
      <c r="G41" s="20">
        <v>14</v>
      </c>
      <c r="H41" s="74">
        <f>G41/F41</f>
        <v>0.93333333333333335</v>
      </c>
      <c r="I41" s="13">
        <f>H41</f>
        <v>0.93333333333333335</v>
      </c>
      <c r="J41" s="203"/>
      <c r="K41" s="22"/>
    </row>
    <row r="42" spans="1:11" ht="50.25" customHeight="1" thickBot="1" x14ac:dyDescent="0.3">
      <c r="A42" s="22"/>
      <c r="B42" s="216"/>
      <c r="C42" s="184"/>
      <c r="D42" s="152" t="s">
        <v>57</v>
      </c>
      <c r="E42" s="15" t="s">
        <v>61</v>
      </c>
      <c r="F42" s="71">
        <v>12000</v>
      </c>
      <c r="G42" s="71">
        <v>12388</v>
      </c>
      <c r="H42" s="80">
        <v>1</v>
      </c>
      <c r="I42" s="172">
        <f>AVERAGE(H42:H43)</f>
        <v>1</v>
      </c>
      <c r="J42" s="203"/>
      <c r="K42" s="22"/>
    </row>
    <row r="43" spans="1:11" s="55" customFormat="1" ht="50.25" customHeight="1" thickBot="1" x14ac:dyDescent="0.3">
      <c r="A43" s="22"/>
      <c r="B43" s="216"/>
      <c r="C43" s="185"/>
      <c r="D43" s="153"/>
      <c r="E43" s="15" t="s">
        <v>62</v>
      </c>
      <c r="F43" s="71">
        <v>0.88</v>
      </c>
      <c r="G43" s="71">
        <v>0.89</v>
      </c>
      <c r="H43" s="80">
        <v>1</v>
      </c>
      <c r="I43" s="173"/>
      <c r="J43" s="203"/>
      <c r="K43" s="22"/>
    </row>
    <row r="44" spans="1:11" s="55" customFormat="1" ht="50.25" customHeight="1" thickBot="1" x14ac:dyDescent="0.3">
      <c r="A44" s="22"/>
      <c r="B44" s="216"/>
      <c r="C44" s="152" t="s">
        <v>39</v>
      </c>
      <c r="D44" s="137" t="s">
        <v>65</v>
      </c>
      <c r="E44" s="12" t="s">
        <v>66</v>
      </c>
      <c r="F44" s="20">
        <v>930</v>
      </c>
      <c r="G44" s="20">
        <v>953</v>
      </c>
      <c r="H44" s="74">
        <v>1</v>
      </c>
      <c r="I44" s="154">
        <f>AVERAGE(H44:H46)</f>
        <v>0.99522052586938081</v>
      </c>
      <c r="J44" s="203"/>
      <c r="K44" s="22"/>
    </row>
    <row r="45" spans="1:11" s="55" customFormat="1" ht="50.25" customHeight="1" thickBot="1" x14ac:dyDescent="0.3">
      <c r="A45" s="22"/>
      <c r="B45" s="216"/>
      <c r="C45" s="157"/>
      <c r="D45" s="138"/>
      <c r="E45" s="12" t="s">
        <v>67</v>
      </c>
      <c r="F45" s="20">
        <v>1965</v>
      </c>
      <c r="G45" s="20">
        <v>1927</v>
      </c>
      <c r="H45" s="74">
        <f t="shared" ref="H45:H46" si="2">G45/F45</f>
        <v>0.98066157760814254</v>
      </c>
      <c r="I45" s="155"/>
      <c r="J45" s="203"/>
      <c r="K45" s="22"/>
    </row>
    <row r="46" spans="1:11" s="55" customFormat="1" ht="50.25" customHeight="1" thickBot="1" x14ac:dyDescent="0.3">
      <c r="A46" s="22"/>
      <c r="B46" s="217"/>
      <c r="C46" s="153"/>
      <c r="D46" s="139"/>
      <c r="E46" s="12" t="s">
        <v>68</v>
      </c>
      <c r="F46" s="20">
        <v>200</v>
      </c>
      <c r="G46" s="20">
        <v>201</v>
      </c>
      <c r="H46" s="74">
        <f t="shared" si="2"/>
        <v>1.0049999999999999</v>
      </c>
      <c r="I46" s="156"/>
      <c r="J46" s="204"/>
      <c r="K46" s="22"/>
    </row>
    <row r="47" spans="1:11" s="11" customFormat="1" ht="22.5" customHeight="1" thickBot="1" x14ac:dyDescent="0.3">
      <c r="A47" s="26"/>
      <c r="B47" s="28"/>
      <c r="C47" s="28"/>
      <c r="D47" s="26"/>
      <c r="E47" s="26"/>
      <c r="F47" s="40"/>
      <c r="G47" s="40"/>
      <c r="H47" s="84"/>
      <c r="I47" s="36"/>
      <c r="J47" s="26"/>
      <c r="K47" s="26"/>
    </row>
    <row r="48" spans="1:11" ht="36" customHeight="1" thickBot="1" x14ac:dyDescent="0.3">
      <c r="A48" s="22"/>
      <c r="B48" s="140" t="s">
        <v>7</v>
      </c>
      <c r="C48" s="143" t="s">
        <v>37</v>
      </c>
      <c r="D48" s="146" t="s">
        <v>0</v>
      </c>
      <c r="E48" s="117" t="s">
        <v>26</v>
      </c>
      <c r="F48" s="118">
        <v>0.85</v>
      </c>
      <c r="G48" s="118">
        <v>0.84</v>
      </c>
      <c r="H48" s="80">
        <f>G48/F48</f>
        <v>0.9882352941176471</v>
      </c>
      <c r="I48" s="195">
        <f>AVERAGE(H48:H50)</f>
        <v>0.99607843137254903</v>
      </c>
      <c r="J48" s="188">
        <f>AVERAGE(I48:I53)</f>
        <v>0.99869281045751634</v>
      </c>
      <c r="K48" s="22"/>
    </row>
    <row r="49" spans="1:11" ht="36" customHeight="1" thickBot="1" x14ac:dyDescent="0.3">
      <c r="A49" s="22"/>
      <c r="B49" s="141"/>
      <c r="C49" s="144"/>
      <c r="D49" s="147"/>
      <c r="E49" s="121" t="s">
        <v>82</v>
      </c>
      <c r="F49" s="120">
        <v>1</v>
      </c>
      <c r="G49" s="120">
        <v>1</v>
      </c>
      <c r="H49" s="81">
        <f t="shared" ref="H49:H53" si="3">G49/F49</f>
        <v>1</v>
      </c>
      <c r="I49" s="196"/>
      <c r="J49" s="198"/>
      <c r="K49" s="22"/>
    </row>
    <row r="50" spans="1:11" ht="36" customHeight="1" thickBot="1" x14ac:dyDescent="0.3">
      <c r="A50" s="22"/>
      <c r="B50" s="141"/>
      <c r="C50" s="144"/>
      <c r="D50" s="148"/>
      <c r="E50" s="117" t="s">
        <v>85</v>
      </c>
      <c r="F50" s="118">
        <v>1</v>
      </c>
      <c r="G50" s="118">
        <v>1</v>
      </c>
      <c r="H50" s="80">
        <f t="shared" si="3"/>
        <v>1</v>
      </c>
      <c r="I50" s="197"/>
      <c r="J50" s="198"/>
      <c r="K50" s="22"/>
    </row>
    <row r="51" spans="1:11" ht="36" customHeight="1" thickBot="1" x14ac:dyDescent="0.3">
      <c r="A51" s="22"/>
      <c r="B51" s="141"/>
      <c r="C51" s="144"/>
      <c r="D51" s="65" t="s">
        <v>94</v>
      </c>
      <c r="E51" s="65" t="s">
        <v>92</v>
      </c>
      <c r="F51" s="103">
        <v>1</v>
      </c>
      <c r="G51" s="103">
        <v>1</v>
      </c>
      <c r="H51" s="81">
        <f t="shared" si="3"/>
        <v>1</v>
      </c>
      <c r="I51" s="13">
        <f>H51</f>
        <v>1</v>
      </c>
      <c r="J51" s="198"/>
      <c r="K51" s="22"/>
    </row>
    <row r="52" spans="1:11" ht="48" customHeight="1" thickBot="1" x14ac:dyDescent="0.3">
      <c r="A52" s="22"/>
      <c r="B52" s="141"/>
      <c r="C52" s="144"/>
      <c r="D52" s="146" t="s">
        <v>95</v>
      </c>
      <c r="E52" s="15" t="s">
        <v>93</v>
      </c>
      <c r="F52" s="64">
        <v>0.90300000000000002</v>
      </c>
      <c r="G52" s="64">
        <v>0.90300000000000002</v>
      </c>
      <c r="H52" s="80">
        <f t="shared" si="3"/>
        <v>1</v>
      </c>
      <c r="I52" s="195">
        <f>AVERAGE(H52:H53)</f>
        <v>1</v>
      </c>
      <c r="J52" s="198"/>
      <c r="K52" s="22"/>
    </row>
    <row r="53" spans="1:11" ht="36" customHeight="1" thickBot="1" x14ac:dyDescent="0.3">
      <c r="A53" s="22"/>
      <c r="B53" s="142"/>
      <c r="C53" s="145"/>
      <c r="D53" s="148"/>
      <c r="E53" s="47" t="s">
        <v>82</v>
      </c>
      <c r="F53" s="119">
        <v>1</v>
      </c>
      <c r="G53" s="119">
        <v>1</v>
      </c>
      <c r="H53" s="80">
        <f t="shared" si="3"/>
        <v>1</v>
      </c>
      <c r="I53" s="197"/>
      <c r="J53" s="189"/>
      <c r="K53" s="22"/>
    </row>
    <row r="54" spans="1:11" s="11" customFormat="1" ht="22.5" customHeight="1" thickBot="1" x14ac:dyDescent="0.3">
      <c r="A54" s="26"/>
      <c r="B54" s="28"/>
      <c r="C54" s="28"/>
      <c r="D54" s="26"/>
      <c r="E54" s="26"/>
      <c r="F54" s="40"/>
      <c r="G54" s="40"/>
      <c r="H54" s="84"/>
      <c r="I54" s="36"/>
      <c r="J54" s="26"/>
      <c r="K54" s="26"/>
    </row>
    <row r="55" spans="1:11" s="3" customFormat="1" ht="57" customHeight="1" x14ac:dyDescent="0.25">
      <c r="A55" s="44"/>
      <c r="B55" s="149" t="s">
        <v>6</v>
      </c>
      <c r="C55" s="152" t="s">
        <v>37</v>
      </c>
      <c r="D55" s="178" t="s">
        <v>86</v>
      </c>
      <c r="E55" s="48" t="s">
        <v>88</v>
      </c>
      <c r="F55" s="56">
        <v>1</v>
      </c>
      <c r="G55" s="100">
        <v>1</v>
      </c>
      <c r="H55" s="61">
        <v>1</v>
      </c>
      <c r="I55" s="186">
        <f>AVERAGE(H55:H56)</f>
        <v>1</v>
      </c>
      <c r="J55" s="134">
        <f>AVERAGE(I55:I56)</f>
        <v>1</v>
      </c>
      <c r="K55" s="44"/>
    </row>
    <row r="56" spans="1:11" s="3" customFormat="1" ht="57" customHeight="1" thickBot="1" x14ac:dyDescent="0.3">
      <c r="A56" s="44"/>
      <c r="B56" s="151"/>
      <c r="C56" s="153"/>
      <c r="D56" s="179"/>
      <c r="E56" s="8" t="s">
        <v>89</v>
      </c>
      <c r="F56" s="114">
        <v>1</v>
      </c>
      <c r="G56" s="115">
        <v>1</v>
      </c>
      <c r="H56" s="116">
        <v>1</v>
      </c>
      <c r="I56" s="187"/>
      <c r="J56" s="171"/>
      <c r="K56" s="44"/>
    </row>
    <row r="57" spans="1:11" s="11" customFormat="1" ht="22.5" customHeight="1" thickBot="1" x14ac:dyDescent="0.3">
      <c r="A57" s="26"/>
      <c r="B57" s="28"/>
      <c r="C57" s="30"/>
      <c r="D57" s="26"/>
      <c r="E57" s="26"/>
      <c r="F57" s="40"/>
      <c r="G57" s="40"/>
      <c r="H57" s="84"/>
      <c r="I57" s="36"/>
      <c r="J57" s="38"/>
      <c r="K57" s="26"/>
    </row>
    <row r="58" spans="1:11" ht="45" customHeight="1" thickBot="1" x14ac:dyDescent="0.3">
      <c r="A58" s="22"/>
      <c r="B58" s="140" t="s">
        <v>12</v>
      </c>
      <c r="C58" s="152" t="s">
        <v>37</v>
      </c>
      <c r="D58" s="152" t="s">
        <v>96</v>
      </c>
      <c r="E58" s="15" t="s">
        <v>97</v>
      </c>
      <c r="F58" s="64">
        <v>1</v>
      </c>
      <c r="G58" s="64">
        <v>1</v>
      </c>
      <c r="H58" s="80">
        <v>1</v>
      </c>
      <c r="I58" s="172">
        <f>H58</f>
        <v>1</v>
      </c>
      <c r="J58" s="174">
        <f>I58</f>
        <v>1</v>
      </c>
      <c r="K58" s="22"/>
    </row>
    <row r="59" spans="1:11" s="55" customFormat="1" ht="45" customHeight="1" thickBot="1" x14ac:dyDescent="0.3">
      <c r="A59" s="22"/>
      <c r="B59" s="142"/>
      <c r="C59" s="153"/>
      <c r="D59" s="153"/>
      <c r="E59" s="15" t="s">
        <v>82</v>
      </c>
      <c r="F59" s="64">
        <v>1</v>
      </c>
      <c r="G59" s="64">
        <v>1</v>
      </c>
      <c r="H59" s="80">
        <v>1</v>
      </c>
      <c r="I59" s="173"/>
      <c r="J59" s="175"/>
      <c r="K59" s="22"/>
    </row>
    <row r="60" spans="1:11" s="11" customFormat="1" ht="22.5" customHeight="1" thickBot="1" x14ac:dyDescent="0.3">
      <c r="A60" s="26"/>
      <c r="B60" s="28"/>
      <c r="C60" s="28"/>
      <c r="D60" s="26"/>
      <c r="E60" s="26"/>
      <c r="F60" s="40"/>
      <c r="G60" s="40"/>
      <c r="H60" s="84"/>
      <c r="I60" s="36"/>
      <c r="J60" s="39"/>
      <c r="K60" s="26"/>
    </row>
    <row r="61" spans="1:11" ht="37.5" customHeight="1" x14ac:dyDescent="0.25">
      <c r="A61" s="22"/>
      <c r="B61" s="149" t="s">
        <v>9</v>
      </c>
      <c r="C61" s="152" t="s">
        <v>37</v>
      </c>
      <c r="D61" s="137" t="s">
        <v>87</v>
      </c>
      <c r="E61" s="104" t="s">
        <v>90</v>
      </c>
      <c r="F61" s="105">
        <v>0.45</v>
      </c>
      <c r="G61" s="105">
        <v>0.45</v>
      </c>
      <c r="H61" s="86">
        <v>1</v>
      </c>
      <c r="I61" s="154">
        <f>AVERAGE(H61:H63)</f>
        <v>1</v>
      </c>
      <c r="J61" s="134">
        <f>I61</f>
        <v>1</v>
      </c>
      <c r="K61" s="22"/>
    </row>
    <row r="62" spans="1:11" ht="37.5" customHeight="1" x14ac:dyDescent="0.25">
      <c r="A62" s="22"/>
      <c r="B62" s="150"/>
      <c r="C62" s="157"/>
      <c r="D62" s="138"/>
      <c r="E62" s="106" t="s">
        <v>91</v>
      </c>
      <c r="F62" s="107">
        <v>1</v>
      </c>
      <c r="G62" s="107">
        <v>1</v>
      </c>
      <c r="H62" s="85">
        <v>1</v>
      </c>
      <c r="I62" s="155"/>
      <c r="J62" s="135"/>
      <c r="K62" s="22"/>
    </row>
    <row r="63" spans="1:11" ht="37.5" customHeight="1" thickBot="1" x14ac:dyDescent="0.3">
      <c r="A63" s="22"/>
      <c r="B63" s="151"/>
      <c r="C63" s="153"/>
      <c r="D63" s="139"/>
      <c r="E63" s="108" t="s">
        <v>89</v>
      </c>
      <c r="F63" s="109">
        <v>1</v>
      </c>
      <c r="G63" s="109">
        <v>1</v>
      </c>
      <c r="H63" s="110">
        <v>1</v>
      </c>
      <c r="I63" s="156"/>
      <c r="J63" s="136"/>
      <c r="K63" s="22"/>
    </row>
    <row r="64" spans="1:11" s="11" customFormat="1" ht="22.5" customHeight="1" thickBot="1" x14ac:dyDescent="0.3">
      <c r="A64" s="26"/>
      <c r="B64" s="28"/>
      <c r="C64" s="28"/>
      <c r="D64" s="26"/>
      <c r="E64" s="26"/>
      <c r="F64" s="40"/>
      <c r="G64" s="40"/>
      <c r="H64" s="84"/>
      <c r="I64" s="36"/>
      <c r="J64" s="41"/>
      <c r="K64" s="26"/>
    </row>
    <row r="65" spans="1:11" ht="39" customHeight="1" thickBot="1" x14ac:dyDescent="0.3">
      <c r="A65" s="22"/>
      <c r="B65" s="168" t="s">
        <v>10</v>
      </c>
      <c r="C65" s="152" t="s">
        <v>37</v>
      </c>
      <c r="D65" s="152" t="s">
        <v>98</v>
      </c>
      <c r="E65" s="46" t="s">
        <v>99</v>
      </c>
      <c r="F65" s="76">
        <v>1</v>
      </c>
      <c r="G65" s="76">
        <v>1</v>
      </c>
      <c r="H65" s="81">
        <f>G65/F65</f>
        <v>1</v>
      </c>
      <c r="I65" s="172">
        <f>AVERAGE(H65:H70)</f>
        <v>0.96464646464646464</v>
      </c>
      <c r="J65" s="180">
        <f>AVERAGE(I65:I70)</f>
        <v>0.96464646464646464</v>
      </c>
      <c r="K65" s="22"/>
    </row>
    <row r="66" spans="1:11" ht="34.5" customHeight="1" thickBot="1" x14ac:dyDescent="0.3">
      <c r="A66" s="22"/>
      <c r="B66" s="169"/>
      <c r="C66" s="157"/>
      <c r="D66" s="157"/>
      <c r="E66" s="53" t="s">
        <v>100</v>
      </c>
      <c r="F66" s="101">
        <v>0.66</v>
      </c>
      <c r="G66" s="101">
        <v>0.65200000000000002</v>
      </c>
      <c r="H66" s="81">
        <f t="shared" ref="H66:H70" si="4">G66/F66</f>
        <v>0.98787878787878791</v>
      </c>
      <c r="I66" s="176"/>
      <c r="J66" s="181"/>
      <c r="K66" s="22"/>
    </row>
    <row r="67" spans="1:11" ht="37.5" customHeight="1" thickBot="1" x14ac:dyDescent="0.3">
      <c r="A67" s="22"/>
      <c r="B67" s="169"/>
      <c r="C67" s="157"/>
      <c r="D67" s="157"/>
      <c r="E67" s="52" t="s">
        <v>20</v>
      </c>
      <c r="F67" s="111">
        <v>1</v>
      </c>
      <c r="G67" s="111">
        <v>1</v>
      </c>
      <c r="H67" s="81">
        <f t="shared" si="4"/>
        <v>1</v>
      </c>
      <c r="I67" s="176"/>
      <c r="J67" s="181"/>
      <c r="K67" s="22"/>
    </row>
    <row r="68" spans="1:11" ht="38.25" customHeight="1" thickBot="1" x14ac:dyDescent="0.3">
      <c r="A68" s="22"/>
      <c r="B68" s="169"/>
      <c r="C68" s="157"/>
      <c r="D68" s="157"/>
      <c r="E68" s="53" t="s">
        <v>19</v>
      </c>
      <c r="F68" s="101">
        <v>1</v>
      </c>
      <c r="G68" s="101">
        <v>0.8</v>
      </c>
      <c r="H68" s="81">
        <f t="shared" si="4"/>
        <v>0.8</v>
      </c>
      <c r="I68" s="176"/>
      <c r="J68" s="181"/>
      <c r="K68" s="22"/>
    </row>
    <row r="69" spans="1:11" s="55" customFormat="1" ht="38.25" customHeight="1" thickBot="1" x14ac:dyDescent="0.3">
      <c r="A69" s="22"/>
      <c r="B69" s="169"/>
      <c r="C69" s="157"/>
      <c r="D69" s="157"/>
      <c r="E69" s="51" t="s">
        <v>89</v>
      </c>
      <c r="F69" s="112">
        <v>1</v>
      </c>
      <c r="G69" s="112">
        <v>1</v>
      </c>
      <c r="H69" s="81">
        <f t="shared" si="4"/>
        <v>1</v>
      </c>
      <c r="I69" s="176"/>
      <c r="J69" s="181"/>
      <c r="K69" s="22"/>
    </row>
    <row r="70" spans="1:11" ht="27" customHeight="1" thickBot="1" x14ac:dyDescent="0.3">
      <c r="A70" s="22"/>
      <c r="B70" s="170"/>
      <c r="C70" s="153"/>
      <c r="D70" s="153"/>
      <c r="E70" s="54" t="s">
        <v>85</v>
      </c>
      <c r="F70" s="102">
        <v>1</v>
      </c>
      <c r="G70" s="102">
        <v>1</v>
      </c>
      <c r="H70" s="80">
        <f t="shared" si="4"/>
        <v>1</v>
      </c>
      <c r="I70" s="173"/>
      <c r="J70" s="182"/>
      <c r="K70" s="22"/>
    </row>
    <row r="71" spans="1:11" ht="22.5" customHeight="1" thickBot="1" x14ac:dyDescent="0.3">
      <c r="A71" s="22"/>
      <c r="B71" s="22"/>
      <c r="C71" s="22"/>
      <c r="D71" s="22"/>
      <c r="E71" s="22"/>
      <c r="F71" s="23"/>
      <c r="G71" s="23"/>
      <c r="H71" s="24"/>
      <c r="I71" s="25"/>
      <c r="J71" s="22"/>
      <c r="K71" s="22"/>
    </row>
    <row r="72" spans="1:11" ht="25.5" customHeight="1" x14ac:dyDescent="0.25">
      <c r="A72" s="22"/>
      <c r="B72" s="42"/>
      <c r="C72" s="42"/>
      <c r="D72" s="164" t="s">
        <v>15</v>
      </c>
      <c r="E72" s="165"/>
      <c r="F72" s="158">
        <f>AVERAGE(J65,J61,J58,J55,J48,J39,J28,J20,J17,J6)</f>
        <v>0.96700610732379921</v>
      </c>
      <c r="G72" s="159"/>
      <c r="H72" s="159"/>
      <c r="I72" s="160"/>
      <c r="J72" s="177"/>
      <c r="K72" s="22"/>
    </row>
    <row r="73" spans="1:11" ht="25.5" customHeight="1" thickBot="1" x14ac:dyDescent="0.3">
      <c r="A73" s="22"/>
      <c r="B73" s="42"/>
      <c r="C73" s="42"/>
      <c r="D73" s="166"/>
      <c r="E73" s="167"/>
      <c r="F73" s="161"/>
      <c r="G73" s="162"/>
      <c r="H73" s="162"/>
      <c r="I73" s="163"/>
      <c r="J73" s="177"/>
      <c r="K73" s="22"/>
    </row>
    <row r="74" spans="1:11" s="16" customFormat="1" x14ac:dyDescent="0.25">
      <c r="A74" s="22"/>
      <c r="B74" s="26"/>
      <c r="C74" s="22"/>
      <c r="D74" s="22"/>
      <c r="E74" s="24"/>
      <c r="F74" s="43"/>
      <c r="G74" s="43"/>
      <c r="H74" s="25"/>
      <c r="I74" s="22"/>
      <c r="J74" s="22"/>
      <c r="K74" s="22"/>
    </row>
    <row r="75" spans="1:11" ht="15.75" thickBot="1" x14ac:dyDescent="0.3">
      <c r="A75" s="22"/>
      <c r="B75" s="26"/>
      <c r="C75" s="22"/>
      <c r="D75" s="22"/>
      <c r="E75" s="24"/>
      <c r="F75" s="43"/>
      <c r="G75" s="43"/>
      <c r="H75" s="25"/>
      <c r="I75" s="22"/>
      <c r="J75" s="22"/>
      <c r="K75" s="22"/>
    </row>
    <row r="76" spans="1:11" ht="108" customHeight="1" thickBot="1" x14ac:dyDescent="0.3">
      <c r="A76" s="22"/>
      <c r="B76" s="124" t="s">
        <v>103</v>
      </c>
      <c r="C76" s="125"/>
      <c r="D76" s="125"/>
      <c r="E76" s="125"/>
      <c r="F76" s="125"/>
      <c r="G76" s="125"/>
      <c r="H76" s="125"/>
      <c r="I76" s="125"/>
      <c r="J76" s="126"/>
      <c r="K76" s="22"/>
    </row>
    <row r="77" spans="1:11" ht="15.75" thickBot="1" x14ac:dyDescent="0.3">
      <c r="A77" s="22"/>
      <c r="B77" s="26"/>
      <c r="C77" s="22"/>
      <c r="D77" s="22"/>
      <c r="E77" s="24"/>
      <c r="F77" s="43"/>
      <c r="G77" s="43"/>
      <c r="H77" s="25"/>
      <c r="I77" s="22"/>
      <c r="J77" s="22"/>
      <c r="K77" s="22"/>
    </row>
    <row r="78" spans="1:11" ht="224.25" customHeight="1" thickBot="1" x14ac:dyDescent="0.3">
      <c r="A78" s="22"/>
      <c r="B78" s="127" t="s">
        <v>104</v>
      </c>
      <c r="C78" s="125"/>
      <c r="D78" s="125"/>
      <c r="E78" s="125"/>
      <c r="F78" s="125"/>
      <c r="G78" s="125"/>
      <c r="H78" s="125"/>
      <c r="I78" s="125"/>
      <c r="J78" s="126"/>
      <c r="K78" s="22"/>
    </row>
    <row r="79" spans="1:11" ht="15.75" thickBot="1" x14ac:dyDescent="0.3">
      <c r="A79" s="22"/>
      <c r="B79" s="26"/>
      <c r="C79" s="22"/>
      <c r="D79" s="22"/>
      <c r="E79" s="24"/>
      <c r="F79" s="43"/>
      <c r="G79" s="43"/>
      <c r="H79" s="25"/>
      <c r="I79" s="22"/>
      <c r="J79" s="22"/>
      <c r="K79" s="22"/>
    </row>
    <row r="80" spans="1:11" ht="177.75" customHeight="1" thickBot="1" x14ac:dyDescent="0.3">
      <c r="A80" s="22"/>
      <c r="B80" s="124" t="s">
        <v>105</v>
      </c>
      <c r="C80" s="125"/>
      <c r="D80" s="125"/>
      <c r="E80" s="125"/>
      <c r="F80" s="125"/>
      <c r="G80" s="125"/>
      <c r="H80" s="125"/>
      <c r="I80" s="125"/>
      <c r="J80" s="126"/>
      <c r="K80" s="22"/>
    </row>
    <row r="81" spans="1:11" ht="15.75" thickBot="1" x14ac:dyDescent="0.3">
      <c r="A81" s="22"/>
      <c r="B81" s="26"/>
      <c r="C81" s="22"/>
      <c r="D81" s="22"/>
      <c r="E81" s="24"/>
      <c r="F81" s="43"/>
      <c r="G81" s="43"/>
      <c r="H81" s="25"/>
      <c r="I81" s="22"/>
      <c r="J81" s="22"/>
      <c r="K81" s="22"/>
    </row>
    <row r="82" spans="1:11" ht="118.15" customHeight="1" thickBot="1" x14ac:dyDescent="0.3">
      <c r="A82" s="22"/>
      <c r="B82" s="218" t="s">
        <v>101</v>
      </c>
      <c r="C82" s="133"/>
      <c r="D82" s="24"/>
      <c r="E82" s="24"/>
      <c r="F82" s="43"/>
      <c r="G82" s="43"/>
      <c r="H82" s="25"/>
      <c r="I82" s="22"/>
      <c r="J82" s="22"/>
      <c r="K82" s="22"/>
    </row>
    <row r="83" spans="1:11" ht="15.75" thickBot="1" x14ac:dyDescent="0.3">
      <c r="A83" s="22"/>
      <c r="B83" s="26"/>
      <c r="C83" s="22"/>
      <c r="D83" s="22"/>
      <c r="E83" s="24"/>
      <c r="F83" s="43"/>
      <c r="G83" s="43"/>
      <c r="H83" s="25"/>
      <c r="I83" s="22"/>
      <c r="J83" s="22"/>
      <c r="K83" s="22"/>
    </row>
    <row r="84" spans="1:11" ht="137.25" customHeight="1" thickBot="1" x14ac:dyDescent="0.3">
      <c r="A84" s="22"/>
      <c r="B84" s="128"/>
      <c r="C84" s="129"/>
      <c r="D84" s="24"/>
      <c r="E84" s="24"/>
      <c r="F84" s="43"/>
      <c r="G84" s="43"/>
      <c r="H84" s="25"/>
      <c r="I84" s="22"/>
      <c r="J84" s="22"/>
      <c r="K84" s="22"/>
    </row>
    <row r="85" spans="1:11" ht="9" customHeight="1" thickBot="1" x14ac:dyDescent="0.3">
      <c r="A85" s="22"/>
      <c r="B85" s="22"/>
      <c r="C85" s="22"/>
      <c r="D85" s="22"/>
      <c r="E85" s="24"/>
      <c r="F85" s="43"/>
      <c r="G85" s="43"/>
      <c r="H85" s="25"/>
      <c r="I85" s="22"/>
      <c r="J85" s="22"/>
      <c r="K85" s="22"/>
    </row>
    <row r="86" spans="1:11" ht="21" x14ac:dyDescent="0.25">
      <c r="A86" s="22"/>
      <c r="B86" s="130" t="s">
        <v>22</v>
      </c>
      <c r="C86" s="131"/>
      <c r="D86" s="22"/>
      <c r="E86" s="24"/>
      <c r="F86" s="43"/>
      <c r="G86" s="43"/>
      <c r="H86" s="25"/>
      <c r="I86" s="22"/>
      <c r="J86" s="22"/>
      <c r="K86" s="22"/>
    </row>
    <row r="87" spans="1:11" ht="21.75" thickBot="1" x14ac:dyDescent="0.3">
      <c r="A87" s="22"/>
      <c r="B87" s="122" t="s">
        <v>23</v>
      </c>
      <c r="C87" s="123"/>
      <c r="D87" s="22"/>
      <c r="E87" s="24"/>
      <c r="F87" s="43"/>
      <c r="G87" s="43"/>
      <c r="H87" s="25"/>
      <c r="I87" s="22"/>
      <c r="J87" s="22"/>
      <c r="K87" s="22"/>
    </row>
    <row r="88" spans="1:11" x14ac:dyDescent="0.25">
      <c r="A88" s="22"/>
      <c r="B88" s="26"/>
      <c r="C88" s="22"/>
      <c r="D88" s="22"/>
      <c r="E88" s="24"/>
      <c r="F88" s="43"/>
      <c r="G88" s="43"/>
      <c r="H88" s="25"/>
      <c r="I88" s="22"/>
      <c r="J88" s="22"/>
      <c r="K88" s="22"/>
    </row>
  </sheetData>
  <mergeCells count="86">
    <mergeCell ref="C10:C12"/>
    <mergeCell ref="I10:I12"/>
    <mergeCell ref="B6:B15"/>
    <mergeCell ref="C13:C15"/>
    <mergeCell ref="D13:D15"/>
    <mergeCell ref="I13:I15"/>
    <mergeCell ref="C44:C46"/>
    <mergeCell ref="B39:B46"/>
    <mergeCell ref="I44:I46"/>
    <mergeCell ref="B82:C82"/>
    <mergeCell ref="J20:J26"/>
    <mergeCell ref="I22:I24"/>
    <mergeCell ref="B20:B26"/>
    <mergeCell ref="C22:C26"/>
    <mergeCell ref="D25:D26"/>
    <mergeCell ref="I25:I26"/>
    <mergeCell ref="I39:I40"/>
    <mergeCell ref="I48:I50"/>
    <mergeCell ref="I52:I53"/>
    <mergeCell ref="J48:J53"/>
    <mergeCell ref="B17:B18"/>
    <mergeCell ref="C17:C18"/>
    <mergeCell ref="D17:D18"/>
    <mergeCell ref="C28:C29"/>
    <mergeCell ref="B28:B37"/>
    <mergeCell ref="D22:D24"/>
    <mergeCell ref="J39:J46"/>
    <mergeCell ref="D30:D31"/>
    <mergeCell ref="D32:D34"/>
    <mergeCell ref="I32:I34"/>
    <mergeCell ref="I30:I31"/>
    <mergeCell ref="C20:C21"/>
    <mergeCell ref="D44:D46"/>
    <mergeCell ref="J17:J18"/>
    <mergeCell ref="I17:I18"/>
    <mergeCell ref="D6:D7"/>
    <mergeCell ref="I6:I7"/>
    <mergeCell ref="J28:J37"/>
    <mergeCell ref="D10:D12"/>
    <mergeCell ref="J6:J15"/>
    <mergeCell ref="C39:C43"/>
    <mergeCell ref="C30:C37"/>
    <mergeCell ref="D28:D29"/>
    <mergeCell ref="I28:I29"/>
    <mergeCell ref="D36:D37"/>
    <mergeCell ref="I36:I37"/>
    <mergeCell ref="D42:D43"/>
    <mergeCell ref="I42:I43"/>
    <mergeCell ref="F72:I73"/>
    <mergeCell ref="D72:E73"/>
    <mergeCell ref="B65:B70"/>
    <mergeCell ref="J55:J56"/>
    <mergeCell ref="B58:B59"/>
    <mergeCell ref="C58:C59"/>
    <mergeCell ref="D58:D59"/>
    <mergeCell ref="I58:I59"/>
    <mergeCell ref="J58:J59"/>
    <mergeCell ref="D65:D70"/>
    <mergeCell ref="I65:I70"/>
    <mergeCell ref="J72:J73"/>
    <mergeCell ref="D55:D56"/>
    <mergeCell ref="J65:J70"/>
    <mergeCell ref="C65:C70"/>
    <mergeCell ref="I55:I56"/>
    <mergeCell ref="D2:J2"/>
    <mergeCell ref="J61:J63"/>
    <mergeCell ref="D61:D63"/>
    <mergeCell ref="B48:B53"/>
    <mergeCell ref="C48:C53"/>
    <mergeCell ref="D48:D50"/>
    <mergeCell ref="D52:D53"/>
    <mergeCell ref="B61:B63"/>
    <mergeCell ref="B55:B56"/>
    <mergeCell ref="C55:C56"/>
    <mergeCell ref="I61:I63"/>
    <mergeCell ref="C61:C63"/>
    <mergeCell ref="C6:C9"/>
    <mergeCell ref="D8:D9"/>
    <mergeCell ref="I8:I9"/>
    <mergeCell ref="D39:D40"/>
    <mergeCell ref="B87:C87"/>
    <mergeCell ref="B76:J76"/>
    <mergeCell ref="B78:J78"/>
    <mergeCell ref="B80:J80"/>
    <mergeCell ref="B84:C84"/>
    <mergeCell ref="B86:C86"/>
  </mergeCells>
  <printOptions horizontalCentered="1" verticalCentered="1"/>
  <pageMargins left="0.23622047244094491" right="0.23622047244094491" top="0.74803149606299213" bottom="0.74803149606299213" header="0.31496062992125984" footer="0.31496062992125984"/>
  <pageSetup scale="38" fitToHeight="5" orientation="landscape" r:id="rId1"/>
  <rowBreaks count="3" manualBreakCount="3">
    <brk id="27" max="10" man="1"/>
    <brk id="47" max="10" man="1"/>
    <brk id="75" max="10" man="1"/>
  </rowBreaks>
  <ignoredErrors>
    <ignoredError sqref="I20 I48 I52"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EVALUACION POR DEPENDENCIAS</vt:lpstr>
      <vt:lpstr>'EVALUACION POR DEPENDENCIAS'!Área_de_impresión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 User eom</dc:creator>
  <cp:lastModifiedBy>Diego Alberto Diaz Mantilla</cp:lastModifiedBy>
  <cp:lastPrinted>2020-01-29T16:14:07Z</cp:lastPrinted>
  <dcterms:created xsi:type="dcterms:W3CDTF">2017-01-26T02:14:49Z</dcterms:created>
  <dcterms:modified xsi:type="dcterms:W3CDTF">2020-01-29T18:58:14Z</dcterms:modified>
</cp:coreProperties>
</file>